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D6525451-8B2F-40E2-8451-5625D12E8B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° ciclo - Rif. 7 Set" sheetId="1" r:id="rId1"/>
    <sheet name="2° ciclo - Rif. 9 Set" sheetId="3" r:id="rId2"/>
  </sheets>
  <definedNames>
    <definedName name="_xlnm._FilterDatabase" localSheetId="0" hidden="1">'1° ciclo - Rif. 7 Set'!$B$3:$Q$3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3" l="1"/>
  <c r="E28" i="3"/>
  <c r="E27" i="3"/>
  <c r="E26" i="3"/>
  <c r="E25" i="3"/>
  <c r="E24" i="3"/>
  <c r="E23" i="3"/>
  <c r="E22" i="3"/>
  <c r="E21" i="3"/>
  <c r="E20" i="3"/>
  <c r="E18" i="3"/>
  <c r="E17" i="3"/>
  <c r="E15" i="3"/>
  <c r="E14" i="3"/>
  <c r="E13" i="3"/>
  <c r="E11" i="3"/>
  <c r="E10" i="3"/>
  <c r="E9" i="3"/>
  <c r="E8" i="3"/>
  <c r="E5" i="3"/>
  <c r="E4" i="3" s="1"/>
  <c r="E6" i="3"/>
  <c r="C19" i="3"/>
  <c r="C12" i="3"/>
  <c r="C7" i="3"/>
  <c r="C4" i="3"/>
  <c r="E7" i="3" l="1"/>
  <c r="E12" i="3"/>
  <c r="E19" i="3"/>
  <c r="C29" i="3"/>
  <c r="Q42" i="1"/>
  <c r="E29" i="3" l="1"/>
  <c r="D4" i="3"/>
  <c r="D7" i="3"/>
  <c r="D12" i="3"/>
  <c r="D19" i="3" l="1"/>
  <c r="D29" i="3" s="1"/>
  <c r="L46" i="1" l="1"/>
  <c r="O28" i="1"/>
  <c r="N36" i="1"/>
  <c r="O36" i="1"/>
  <c r="O42" i="1"/>
  <c r="E46" i="1"/>
  <c r="F46" i="1"/>
  <c r="H46" i="1"/>
  <c r="I46" i="1"/>
  <c r="D46" i="1"/>
  <c r="G42" i="1" l="1"/>
  <c r="G28" i="1"/>
  <c r="G45" i="1"/>
  <c r="G44" i="1"/>
  <c r="G43" i="1"/>
  <c r="G41" i="1"/>
  <c r="G40" i="1"/>
  <c r="G39" i="1"/>
  <c r="G38" i="1"/>
  <c r="G37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J4" i="1"/>
  <c r="N4" i="1" s="1"/>
  <c r="G46" i="1" l="1"/>
  <c r="K4" i="1"/>
  <c r="O4" i="1" s="1"/>
  <c r="J42" i="1"/>
  <c r="N42" i="1" s="1"/>
  <c r="J28" i="1"/>
  <c r="N28" i="1" s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30" i="1"/>
  <c r="J29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K8" i="1" l="1"/>
  <c r="N8" i="1"/>
  <c r="K20" i="1"/>
  <c r="N20" i="1"/>
  <c r="K29" i="1"/>
  <c r="N29" i="1"/>
  <c r="K38" i="1"/>
  <c r="N38" i="1"/>
  <c r="K5" i="1"/>
  <c r="N5" i="1"/>
  <c r="K21" i="1"/>
  <c r="N21" i="1"/>
  <c r="K16" i="1"/>
  <c r="N16" i="1"/>
  <c r="K33" i="1"/>
  <c r="O33" i="1" s="1"/>
  <c r="N33" i="1"/>
  <c r="K43" i="1"/>
  <c r="O43" i="1" s="1"/>
  <c r="N43" i="1"/>
  <c r="K9" i="1"/>
  <c r="N9" i="1"/>
  <c r="K17" i="1"/>
  <c r="N17" i="1"/>
  <c r="K30" i="1"/>
  <c r="O30" i="1" s="1"/>
  <c r="N30" i="1"/>
  <c r="K34" i="1"/>
  <c r="O34" i="1" s="1"/>
  <c r="N34" i="1"/>
  <c r="K44" i="1"/>
  <c r="O44" i="1" s="1"/>
  <c r="N44" i="1"/>
  <c r="K10" i="1"/>
  <c r="N10" i="1"/>
  <c r="K14" i="1"/>
  <c r="N14" i="1"/>
  <c r="K18" i="1"/>
  <c r="N18" i="1"/>
  <c r="K22" i="1"/>
  <c r="N22" i="1"/>
  <c r="K26" i="1"/>
  <c r="N26" i="1"/>
  <c r="K31" i="1"/>
  <c r="O31" i="1" s="1"/>
  <c r="N31" i="1"/>
  <c r="K35" i="1"/>
  <c r="O35" i="1" s="1"/>
  <c r="N35" i="1"/>
  <c r="K40" i="1"/>
  <c r="O40" i="1" s="1"/>
  <c r="N40" i="1"/>
  <c r="K45" i="1"/>
  <c r="O45" i="1" s="1"/>
  <c r="N45" i="1"/>
  <c r="K12" i="1"/>
  <c r="N12" i="1"/>
  <c r="K24" i="1"/>
  <c r="N24" i="1"/>
  <c r="K13" i="1"/>
  <c r="N13" i="1"/>
  <c r="K25" i="1"/>
  <c r="Q25" i="1" s="1"/>
  <c r="N25" i="1"/>
  <c r="K39" i="1"/>
  <c r="O39" i="1" s="1"/>
  <c r="N39" i="1"/>
  <c r="K6" i="1"/>
  <c r="Q6" i="1" s="1"/>
  <c r="N6" i="1"/>
  <c r="K7" i="1"/>
  <c r="N7" i="1"/>
  <c r="K11" i="1"/>
  <c r="N11" i="1"/>
  <c r="K15" i="1"/>
  <c r="Q15" i="1" s="1"/>
  <c r="N15" i="1"/>
  <c r="K19" i="1"/>
  <c r="N19" i="1"/>
  <c r="K23" i="1"/>
  <c r="N23" i="1"/>
  <c r="K27" i="1"/>
  <c r="N27" i="1"/>
  <c r="K32" i="1"/>
  <c r="N32" i="1"/>
  <c r="K37" i="1"/>
  <c r="O37" i="1" s="1"/>
  <c r="N37" i="1"/>
  <c r="K41" i="1"/>
  <c r="O41" i="1" s="1"/>
  <c r="N41" i="1"/>
  <c r="M4" i="1"/>
  <c r="J46" i="1"/>
  <c r="M43" i="1"/>
  <c r="M29" i="1"/>
  <c r="M33" i="1"/>
  <c r="M34" i="1"/>
  <c r="M38" i="1"/>
  <c r="M42" i="1"/>
  <c r="M35" i="1" l="1"/>
  <c r="M41" i="1"/>
  <c r="Q46" i="1"/>
  <c r="K46" i="1"/>
  <c r="M15" i="1"/>
  <c r="O15" i="1"/>
  <c r="M12" i="1"/>
  <c r="O12" i="1"/>
  <c r="M22" i="1"/>
  <c r="O22" i="1"/>
  <c r="M14" i="1"/>
  <c r="O14" i="1"/>
  <c r="M9" i="1"/>
  <c r="O9" i="1"/>
  <c r="M45" i="1"/>
  <c r="M30" i="1"/>
  <c r="M37" i="1"/>
  <c r="M40" i="1"/>
  <c r="M21" i="1"/>
  <c r="O21" i="1"/>
  <c r="M36" i="1"/>
  <c r="O38" i="1"/>
  <c r="M20" i="1"/>
  <c r="O20" i="1"/>
  <c r="M31" i="1"/>
  <c r="O32" i="1"/>
  <c r="M7" i="1"/>
  <c r="O7" i="1"/>
  <c r="M13" i="1"/>
  <c r="O13" i="1"/>
  <c r="M32" i="1"/>
  <c r="M19" i="1"/>
  <c r="O19" i="1"/>
  <c r="M6" i="1"/>
  <c r="O6" i="1"/>
  <c r="M25" i="1"/>
  <c r="O25" i="1"/>
  <c r="M24" i="1"/>
  <c r="O24" i="1"/>
  <c r="M26" i="1"/>
  <c r="O26" i="1"/>
  <c r="M18" i="1"/>
  <c r="O18" i="1"/>
  <c r="M10" i="1"/>
  <c r="O10" i="1"/>
  <c r="M17" i="1"/>
  <c r="O17" i="1"/>
  <c r="M16" i="1"/>
  <c r="O16" i="1"/>
  <c r="N46" i="1"/>
  <c r="M23" i="1"/>
  <c r="O23" i="1"/>
  <c r="M27" i="1"/>
  <c r="O27" i="1"/>
  <c r="M11" i="1"/>
  <c r="O11" i="1"/>
  <c r="M44" i="1"/>
  <c r="M39" i="1"/>
  <c r="M5" i="1"/>
  <c r="O5" i="1"/>
  <c r="M28" i="1"/>
  <c r="O29" i="1"/>
  <c r="M8" i="1"/>
  <c r="O8" i="1"/>
  <c r="M46" i="1" l="1"/>
  <c r="O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H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Alla scuola Sec. 1° grado (ore 30)
</t>
        </r>
      </text>
    </comment>
    <comment ref="K28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Il Sindaco ha dichiarato 1 aula inadeguata e la DS dichiara di voler sdoppiare la classe</t>
        </r>
      </text>
    </comment>
    <comment ref="K42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Il Sindaco ha dichiarato 4 aule inadeguate e la DS dichiara di voler sdoppiare la classe</t>
        </r>
      </text>
    </comment>
  </commentList>
</comments>
</file>

<file path=xl/sharedStrings.xml><?xml version="1.0" encoding="utf-8"?>
<sst xmlns="http://schemas.openxmlformats.org/spreadsheetml/2006/main" count="162" uniqueCount="121">
  <si>
    <t xml:space="preserve">ANIC80300L  POLVERIGI  M. RICCI </t>
  </si>
  <si>
    <t>ANIC80400C  ANCONA - ANCONA NORD</t>
  </si>
  <si>
    <t>ANIC81000Q  OSTRA</t>
  </si>
  <si>
    <t xml:space="preserve">ANIC813007  ANCONA  NOVELLI NATALUCCI </t>
  </si>
  <si>
    <t>ANIC81500V  CAMERANO</t>
  </si>
  <si>
    <t>ANIC81700E  ANCONA - PINOCCHIO MONTESICURO</t>
  </si>
  <si>
    <t>ANIC81800A  ANCONA - POSATORA PIANO ARCHI</t>
  </si>
  <si>
    <t>ANIC82500D  FALCONARA CENTRO</t>
  </si>
  <si>
    <t xml:space="preserve">ANIC82900R  JESI  CARLO URBANI </t>
  </si>
  <si>
    <t>ANIC830001  I.C.  FEDERICO II  JESI</t>
  </si>
  <si>
    <t xml:space="preserve">ANIC83700Q  MOIE  CARLO URBANI </t>
  </si>
  <si>
    <t>ANIC83800G  LUIGI BARTOLINI</t>
  </si>
  <si>
    <t xml:space="preserve">ANIC83900B  JESI  LORENZO LOTTO </t>
  </si>
  <si>
    <t xml:space="preserve">ANIC84000G  JESI  SAN FRANCESCO </t>
  </si>
  <si>
    <t>APIC804003  RIPATRANSONE ISC</t>
  </si>
  <si>
    <t xml:space="preserve">APIC80800A  ACQUAVIVA P. ISC  DE CAROLIS </t>
  </si>
  <si>
    <t>APIC809006  IC ROTELLA</t>
  </si>
  <si>
    <t>APIC81300T  INTERPROVINCIALE SIBILLINI ISC</t>
  </si>
  <si>
    <t xml:space="preserve">APIC818001  GROTTAMMARE ISC  LEOPARDI G. </t>
  </si>
  <si>
    <t>APIC82200L  VINCENZO PAGANI</t>
  </si>
  <si>
    <t xml:space="preserve">APIC82300C  P.S.GIORGIO ISC  NARDI </t>
  </si>
  <si>
    <t>APIC825004  FALERONE ISC</t>
  </si>
  <si>
    <t>APIC82600X  MONTEGIORGIO ISC</t>
  </si>
  <si>
    <t>APIC838006  ISC MONTE URANO</t>
  </si>
  <si>
    <t>APIC839002  ISC SANT'ELPIDIO A MARE</t>
  </si>
  <si>
    <t>MCIC80200E  N. STRAMPELLI CASTELRAIMONDO</t>
  </si>
  <si>
    <t>MCIC804006  GIACOMO LEOPARDI  SARNANO</t>
  </si>
  <si>
    <t>MCIC81000D  IC P.TACCHI VENTURI</t>
  </si>
  <si>
    <t>MCIC82100X  L. LOTTO MONTE S. GIUSTO</t>
  </si>
  <si>
    <t>MCIC83200A  BENIAMINO GIGLI</t>
  </si>
  <si>
    <t>MCIC83500T  VIA TACITO</t>
  </si>
  <si>
    <t>PSEE015007  FANO SAN LAZZARO</t>
  </si>
  <si>
    <t>PSEE03900Q  CD FANO S.ORSO</t>
  </si>
  <si>
    <t xml:space="preserve">PSIC81200N  GABICCE MARE  G.LANFRANCO </t>
  </si>
  <si>
    <t xml:space="preserve">PSIC822008  CARTOCETO  MARCO POLO </t>
  </si>
  <si>
    <t xml:space="preserve">PSIC829003  FANO  NUTI </t>
  </si>
  <si>
    <t xml:space="preserve">PSIC831003  TERRE ROVERESCHE  GIO'POMODORO </t>
  </si>
  <si>
    <t xml:space="preserve">PSIC837002  URBINO  PAOLO VOLPONI  </t>
  </si>
  <si>
    <t xml:space="preserve">Scuole con aule inadeguate e classi da sdoppiare </t>
  </si>
  <si>
    <t>APIC82700Q IC PETRITOLI</t>
  </si>
  <si>
    <t>PSIC82400X IC DANTE ALIGHIERI</t>
  </si>
  <si>
    <t xml:space="preserve">MCIC833006 IC DANTE ALIGHIERI </t>
  </si>
  <si>
    <t xml:space="preserve">Variazione in aumento del numero di Aule Inadeguate rispetto alle indicazione della P.C (col. D) e comunicate dai Comuni (rif. 2/09/2020 ore 16.00) </t>
  </si>
  <si>
    <t xml:space="preserve">Aule Inadeguate Pro.Civ. 27 agosto </t>
  </si>
  <si>
    <t xml:space="preserve">Variazione in diminuzione del numero di Aule Inadeguate rispetto alle indicazione della P.C (col. D) e comunicate dai Comuni (rif. 2/09/2020 Ore 16) </t>
  </si>
  <si>
    <t>Differenza aule inadeguate tra USR e P.C. (D-B)</t>
  </si>
  <si>
    <t>1 aula primaria</t>
  </si>
  <si>
    <t>1 aula sec. 1° grado comune di Monsampolo</t>
  </si>
  <si>
    <t>2 aule a P.S.Giorgio: 1 Infanzia + 1 primaria</t>
  </si>
  <si>
    <t>1 aula primaria a Recanati</t>
  </si>
  <si>
    <t>1 aula Sec. 1° grado in Via Quasimodo + 1 aula Infanzia in Via Guerrazzi</t>
  </si>
  <si>
    <t xml:space="preserve">3 aule primaria </t>
  </si>
  <si>
    <t xml:space="preserve"> </t>
  </si>
  <si>
    <t>Confermano la rilevazione della P.C. sul plesso PSEE831048 - Primaria di Orciano</t>
  </si>
  <si>
    <t>Informazioni aggiuntive sugli aggiornamenti</t>
  </si>
  <si>
    <t>classi prime infanzia primaria I grado come da DDG 1096</t>
  </si>
  <si>
    <t>2 aule a Massignano + 1 aula a Cupra marittima come da ddg 1096</t>
  </si>
  <si>
    <t>2 sezioni infanzia confermate come da 1096</t>
  </si>
  <si>
    <t>2 sezioni infanzia come da ddg 1096</t>
  </si>
  <si>
    <t xml:space="preserve">come da ddg 1096 </t>
  </si>
  <si>
    <t>come 1096</t>
  </si>
  <si>
    <t>Differenza</t>
  </si>
  <si>
    <t>scritto</t>
  </si>
  <si>
    <t>da scrivere</t>
  </si>
  <si>
    <t xml:space="preserve">da scrivere </t>
  </si>
  <si>
    <t>da variare</t>
  </si>
  <si>
    <t>Scritto 1096, da scrivere come 1096 , da  variare ddg</t>
  </si>
  <si>
    <t>la ds comunica per la primaria solo 27 ore anziché 53</t>
  </si>
  <si>
    <t xml:space="preserve">da variare </t>
  </si>
  <si>
    <t xml:space="preserve">riduzione da 80 ore I grado a 54 </t>
  </si>
  <si>
    <t>1 classe secondaria I grado 28 ore (no ed fisica)</t>
  </si>
  <si>
    <t>I sezione infanzia 40 ore come definito per combinato disposto mail Comune e Mail DS</t>
  </si>
  <si>
    <t>azzerare le classdi</t>
  </si>
  <si>
    <t>azzerare le classi assegnate</t>
  </si>
  <si>
    <t xml:space="preserve">una sezione infanzia 25 ore  3 classi primaria tempo prolungato per un totale 48 </t>
  </si>
  <si>
    <t>azzerare il n. aule inadeguate riportate nel 1096 portandole a 0 com da p.c. fermo restando nessuna assegnazione classi sdoppiate come già nel 1096</t>
  </si>
  <si>
    <t>ANIC80900G  S.SAN QUIRICO DON M.COSTANTINI</t>
  </si>
  <si>
    <t>TOTALI</t>
  </si>
  <si>
    <t>Totale complessivo</t>
  </si>
  <si>
    <t xml:space="preserve">PSSD04000T  IST.ARTE  SCUOLA DEL LIBRO </t>
  </si>
  <si>
    <t>PSPS050002  LICEO SCIENTIFICO SC.UMANE LAURANA-BALDI</t>
  </si>
  <si>
    <t xml:space="preserve">PSPS01000G  LICEO SCIENTIFICO  TORELLI </t>
  </si>
  <si>
    <t xml:space="preserve">PSPC06000D  LICEO  NOLFI - APOLLONI </t>
  </si>
  <si>
    <t xml:space="preserve">PSIS01800R  I.I.S.  RAFFAELLO </t>
  </si>
  <si>
    <t xml:space="preserve">PSIS01300N  I.I.S.  ANTONIO CECCHI </t>
  </si>
  <si>
    <t>PSIS003003  POLO 3</t>
  </si>
  <si>
    <t xml:space="preserve">PSIS002007  I.I.S. S.MARTA  E  G.BRANCA </t>
  </si>
  <si>
    <t>PS</t>
  </si>
  <si>
    <t>MCTF010005  E. DIVINI</t>
  </si>
  <si>
    <t>MCSD01000D  CANTALAMESSA</t>
  </si>
  <si>
    <t>MCPC04000Q  GIACOMO LEOPARDI DI MACERATA</t>
  </si>
  <si>
    <t>MCIS00400A  ENRICO MATTEI</t>
  </si>
  <si>
    <t>MC</t>
  </si>
  <si>
    <t>APTF010002  I.T.T.  G. E M. MONTANI  FERMO</t>
  </si>
  <si>
    <t xml:space="preserve">APPS030005  LICEO SCIENTIFICO STATALE  T. C. ONESTI </t>
  </si>
  <si>
    <t>APPC01000R  LIC. CL.  A.CARO  FERMO</t>
  </si>
  <si>
    <t xml:space="preserve">APIS00200G  IST. ISTR. SEC. SUP.  CARLO URBANI </t>
  </si>
  <si>
    <t>ANPS010009 LICEO SCIENTIFICO MEDI</t>
  </si>
  <si>
    <t>ANIS01600V  BETTINO PADOVANO</t>
  </si>
  <si>
    <t>AN</t>
  </si>
  <si>
    <t>Provincia / Istituto</t>
  </si>
  <si>
    <t>Aggiunto ex novo</t>
  </si>
  <si>
    <t>PSTD10000N ITET BRAMANTE GENGA</t>
  </si>
  <si>
    <t>Aggiornato</t>
  </si>
  <si>
    <t>Salvo ulteriore verifica</t>
  </si>
  <si>
    <t>AP/FM (dato da verificare e aggiornare)</t>
  </si>
  <si>
    <t>Classi su export piattaforma
202009080719</t>
  </si>
  <si>
    <t>Differenza tra riscontro e export piattaforma
202009080719</t>
  </si>
  <si>
    <t>MCIS012009 IIS MATTEO RICCI</t>
  </si>
  <si>
    <t>MCIS00300E IIS FRANCESCO FILELFO TOLENTINO</t>
  </si>
  <si>
    <t>Classi sdoppiate 
o da sdoppiare 
∙ Storico ∙ 
DDG 1096</t>
  </si>
  <si>
    <t>Aule inadeguate 
∙ Attuale ∙
7/9/2020</t>
  </si>
  <si>
    <t>Classi sdoppiate 
o da sdoppiare 
∙ Attuale ∙
7/9/2020</t>
  </si>
  <si>
    <t>AULE INADEGUATE E CLASSI SDOPPIATE PER ISTITUTI SCOLASTICI DEL 1° CICLO (DATI RIFERITI AL 7/9/2020)</t>
  </si>
  <si>
    <t>AULE INADEGUATE PER ISTITUTI SCOLASTICI DEL 2° CICLO (DATI RIFERITI AL 9/9/2020)</t>
  </si>
  <si>
    <t>Aule Inadeguate 
∙ Storico ∙ 
DDG 1096</t>
  </si>
  <si>
    <t>Aule Inadeguate 
∙ Storico ∙
26/8/2020</t>
  </si>
  <si>
    <t>Aule Inadeguate 
∙ Attuale ∙ 
9/9/2020</t>
  </si>
  <si>
    <t xml:space="preserve">Δ Riduzione
Aule Inadeguate
∙ Storico -  Attuale ∙ </t>
  </si>
  <si>
    <t xml:space="preserve">Δ Riduzione 
Aule inadeguate 
∙ Storico - Attuale ∙ </t>
  </si>
  <si>
    <t xml:space="preserve">Δ Riduzione
Classi sdoppiate 
o da sdoppiare 
∙ Storico - Attuale 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</si>
</sst>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DDC4"/>
        <bgColor indexed="64"/>
      </patternFill>
    </fill>
    <fill>
      <patternFill patternType="solid">
        <fgColor rgb="FFBACEE4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29">
    <xf numFmtId="0" fontId="0" fillId="0" borderId="0" xfId="0"/>
    <xf numFmtId="0" fontId="0" fillId="0" borderId="0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0" fillId="7" borderId="1" xfId="0" applyFill="1" applyBorder="1"/>
    <xf numFmtId="0" fontId="0" fillId="7" borderId="3" xfId="0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8" borderId="1" xfId="0" applyFill="1" applyBorder="1"/>
    <xf numFmtId="0" fontId="0" fillId="8" borderId="3" xfId="0" applyFill="1" applyBorder="1"/>
    <xf numFmtId="0" fontId="0" fillId="8" borderId="3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9" borderId="1" xfId="0" applyFill="1" applyBorder="1"/>
    <xf numFmtId="0" fontId="0" fillId="9" borderId="1" xfId="0" applyFill="1" applyBorder="1" applyAlignment="1">
      <alignment horizontal="right"/>
    </xf>
    <xf numFmtId="0" fontId="5" fillId="9" borderId="1" xfId="0" applyFont="1" applyFill="1" applyBorder="1" applyAlignment="1">
      <alignment horizontal="right"/>
    </xf>
    <xf numFmtId="0" fontId="5" fillId="9" borderId="1" xfId="0" applyFont="1" applyFill="1" applyBorder="1"/>
    <xf numFmtId="0" fontId="0" fillId="8" borderId="10" xfId="0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0" fillId="6" borderId="9" xfId="0" applyFill="1" applyBorder="1" applyAlignment="1">
      <alignment horizontal="right" vertical="center"/>
    </xf>
    <xf numFmtId="0" fontId="0" fillId="9" borderId="9" xfId="0" applyFill="1" applyBorder="1" applyAlignment="1">
      <alignment horizontal="right"/>
    </xf>
    <xf numFmtId="0" fontId="5" fillId="9" borderId="9" xfId="0" applyFont="1" applyFill="1" applyBorder="1" applyAlignment="1">
      <alignment horizontal="right"/>
    </xf>
    <xf numFmtId="0" fontId="0" fillId="7" borderId="9" xfId="0" applyFill="1" applyBorder="1" applyAlignment="1">
      <alignment horizontal="right"/>
    </xf>
    <xf numFmtId="0" fontId="0" fillId="7" borderId="10" xfId="0" applyFill="1" applyBorder="1" applyAlignment="1">
      <alignment horizontal="right"/>
    </xf>
    <xf numFmtId="0" fontId="0" fillId="8" borderId="12" xfId="0" applyFill="1" applyBorder="1" applyAlignment="1">
      <alignment horizontal="right"/>
    </xf>
    <xf numFmtId="0" fontId="0" fillId="6" borderId="12" xfId="0" applyFill="1" applyBorder="1" applyAlignment="1">
      <alignment horizontal="right"/>
    </xf>
    <xf numFmtId="0" fontId="0" fillId="9" borderId="12" xfId="0" applyFill="1" applyBorder="1" applyAlignment="1">
      <alignment horizontal="right"/>
    </xf>
    <xf numFmtId="0" fontId="5" fillId="9" borderId="12" xfId="0" applyFont="1" applyFill="1" applyBorder="1" applyAlignment="1">
      <alignment horizontal="right"/>
    </xf>
    <xf numFmtId="0" fontId="0" fillId="7" borderId="12" xfId="0" applyFill="1" applyBorder="1" applyAlignment="1">
      <alignment horizontal="right"/>
    </xf>
    <xf numFmtId="0" fontId="0" fillId="7" borderId="14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9" borderId="7" xfId="0" applyFill="1" applyBorder="1" applyAlignment="1">
      <alignment horizontal="right"/>
    </xf>
    <xf numFmtId="0" fontId="5" fillId="9" borderId="7" xfId="0" applyFont="1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0" fillId="7" borderId="8" xfId="0" applyFill="1" applyBorder="1" applyAlignment="1">
      <alignment horizontal="right"/>
    </xf>
    <xf numFmtId="0" fontId="0" fillId="5" borderId="9" xfId="0" applyFill="1" applyBorder="1"/>
    <xf numFmtId="0" fontId="0" fillId="4" borderId="9" xfId="0" applyFill="1" applyBorder="1"/>
    <xf numFmtId="0" fontId="0" fillId="8" borderId="14" xfId="0" applyFill="1" applyBorder="1"/>
    <xf numFmtId="0" fontId="0" fillId="6" borderId="14" xfId="0" applyFill="1" applyBorder="1"/>
    <xf numFmtId="0" fontId="0" fillId="9" borderId="14" xfId="0" applyFill="1" applyBorder="1"/>
    <xf numFmtId="0" fontId="5" fillId="9" borderId="14" xfId="0" applyFont="1" applyFill="1" applyBorder="1"/>
    <xf numFmtId="0" fontId="0" fillId="7" borderId="14" xfId="0" applyFill="1" applyBorder="1"/>
    <xf numFmtId="0" fontId="0" fillId="8" borderId="8" xfId="0" applyFill="1" applyBorder="1" applyAlignment="1">
      <alignment horizontal="right"/>
    </xf>
    <xf numFmtId="0" fontId="0" fillId="8" borderId="12" xfId="0" applyFill="1" applyBorder="1"/>
    <xf numFmtId="0" fontId="4" fillId="0" borderId="0" xfId="0" applyFont="1" applyFill="1" applyBorder="1"/>
    <xf numFmtId="0" fontId="1" fillId="2" borderId="22" xfId="0" applyFont="1" applyFill="1" applyBorder="1" applyAlignment="1">
      <alignment vertical="center" wrapText="1"/>
    </xf>
    <xf numFmtId="0" fontId="0" fillId="0" borderId="11" xfId="0" applyBorder="1"/>
    <xf numFmtId="0" fontId="0" fillId="0" borderId="13" xfId="0" applyBorder="1"/>
    <xf numFmtId="0" fontId="0" fillId="7" borderId="24" xfId="0" applyFill="1" applyBorder="1" applyAlignment="1">
      <alignment horizontal="right"/>
    </xf>
    <xf numFmtId="0" fontId="0" fillId="7" borderId="25" xfId="0" applyFill="1" applyBorder="1" applyAlignment="1">
      <alignment horizontal="right"/>
    </xf>
    <xf numFmtId="0" fontId="0" fillId="7" borderId="2" xfId="0" applyFill="1" applyBorder="1"/>
    <xf numFmtId="0" fontId="0" fillId="7" borderId="4" xfId="0" applyFill="1" applyBorder="1" applyAlignment="1">
      <alignment horizontal="right"/>
    </xf>
    <xf numFmtId="0" fontId="0" fillId="7" borderId="22" xfId="0" applyFill="1" applyBorder="1" applyAlignment="1">
      <alignment horizontal="right"/>
    </xf>
    <xf numFmtId="0" fontId="0" fillId="7" borderId="27" xfId="0" applyFill="1" applyBorder="1"/>
    <xf numFmtId="0" fontId="5" fillId="5" borderId="28" xfId="0" applyFont="1" applyFill="1" applyBorder="1"/>
    <xf numFmtId="0" fontId="0" fillId="0" borderId="15" xfId="0" applyBorder="1"/>
    <xf numFmtId="0" fontId="0" fillId="0" borderId="18" xfId="0" applyBorder="1"/>
    <xf numFmtId="0" fontId="0" fillId="0" borderId="16" xfId="0" applyBorder="1"/>
    <xf numFmtId="0" fontId="0" fillId="0" borderId="17" xfId="0" applyBorder="1"/>
    <xf numFmtId="0" fontId="5" fillId="8" borderId="5" xfId="0" applyFont="1" applyFill="1" applyBorder="1"/>
    <xf numFmtId="0" fontId="0" fillId="8" borderId="5" xfId="0" applyFill="1" applyBorder="1"/>
    <xf numFmtId="0" fontId="0" fillId="6" borderId="5" xfId="0" applyFill="1" applyBorder="1"/>
    <xf numFmtId="0" fontId="0" fillId="9" borderId="5" xfId="0" applyFill="1" applyBorder="1"/>
    <xf numFmtId="0" fontId="5" fillId="9" borderId="5" xfId="0" applyFont="1" applyFill="1" applyBorder="1" applyAlignment="1">
      <alignment horizontal="left"/>
    </xf>
    <xf numFmtId="0" fontId="0" fillId="7" borderId="5" xfId="0" applyFill="1" applyBorder="1"/>
    <xf numFmtId="0" fontId="0" fillId="7" borderId="5" xfId="0" applyFill="1" applyBorder="1" applyAlignment="1">
      <alignment horizontal="left"/>
    </xf>
    <xf numFmtId="0" fontId="0" fillId="7" borderId="29" xfId="0" applyFill="1" applyBorder="1"/>
    <xf numFmtId="0" fontId="5" fillId="8" borderId="30" xfId="0" applyFont="1" applyFill="1" applyBorder="1"/>
    <xf numFmtId="0" fontId="0" fillId="8" borderId="31" xfId="0" applyFill="1" applyBorder="1"/>
    <xf numFmtId="0" fontId="0" fillId="6" borderId="31" xfId="0" applyFill="1" applyBorder="1"/>
    <xf numFmtId="0" fontId="0" fillId="9" borderId="31" xfId="0" applyFill="1" applyBorder="1"/>
    <xf numFmtId="0" fontId="5" fillId="9" borderId="31" xfId="0" applyFont="1" applyFill="1" applyBorder="1" applyAlignment="1">
      <alignment horizontal="left"/>
    </xf>
    <xf numFmtId="0" fontId="0" fillId="7" borderId="31" xfId="0" applyFill="1" applyBorder="1"/>
    <xf numFmtId="0" fontId="0" fillId="7" borderId="31" xfId="0" applyFill="1" applyBorder="1" applyAlignment="1">
      <alignment horizontal="left"/>
    </xf>
    <xf numFmtId="0" fontId="0" fillId="7" borderId="32" xfId="0" applyFill="1" applyBorder="1"/>
    <xf numFmtId="0" fontId="0" fillId="7" borderId="33" xfId="0" applyFill="1" applyBorder="1"/>
    <xf numFmtId="0" fontId="1" fillId="3" borderId="6" xfId="0" applyFont="1" applyFill="1" applyBorder="1" applyAlignment="1">
      <alignment horizontal="right"/>
    </xf>
    <xf numFmtId="0" fontId="6" fillId="0" borderId="0" xfId="1"/>
    <xf numFmtId="0" fontId="1" fillId="2" borderId="6" xfId="0" applyFont="1" applyFill="1" applyBorder="1" applyAlignment="1">
      <alignment horizontal="center" wrapText="1"/>
    </xf>
    <xf numFmtId="0" fontId="0" fillId="0" borderId="12" xfId="0" applyFill="1" applyBorder="1"/>
    <xf numFmtId="0" fontId="0" fillId="0" borderId="14" xfId="0" applyFill="1" applyBorder="1"/>
    <xf numFmtId="0" fontId="4" fillId="0" borderId="34" xfId="0" applyFont="1" applyFill="1" applyBorder="1"/>
    <xf numFmtId="0" fontId="0" fillId="0" borderId="6" xfId="0" applyFill="1" applyBorder="1"/>
    <xf numFmtId="0" fontId="0" fillId="0" borderId="35" xfId="0" applyFill="1" applyBorder="1"/>
    <xf numFmtId="0" fontId="0" fillId="0" borderId="29" xfId="0" applyFill="1" applyBorder="1"/>
    <xf numFmtId="0" fontId="4" fillId="0" borderId="36" xfId="0" applyFont="1" applyFill="1" applyBorder="1"/>
    <xf numFmtId="0" fontId="0" fillId="0" borderId="37" xfId="0" applyBorder="1"/>
    <xf numFmtId="0" fontId="1" fillId="2" borderId="38" xfId="0" applyFont="1" applyFill="1" applyBorder="1" applyAlignment="1">
      <alignment horizontal="center" wrapText="1"/>
    </xf>
    <xf numFmtId="0" fontId="0" fillId="0" borderId="39" xfId="0" applyBorder="1"/>
    <xf numFmtId="0" fontId="0" fillId="0" borderId="14" xfId="0" applyBorder="1"/>
    <xf numFmtId="0" fontId="0" fillId="0" borderId="40" xfId="0" applyBorder="1"/>
    <xf numFmtId="0" fontId="0" fillId="0" borderId="34" xfId="0" applyBorder="1"/>
    <xf numFmtId="0" fontId="0" fillId="0" borderId="12" xfId="0" applyBorder="1"/>
    <xf numFmtId="0" fontId="1" fillId="2" borderId="33" xfId="0" applyFont="1" applyFill="1" applyBorder="1" applyAlignment="1"/>
    <xf numFmtId="0" fontId="1" fillId="2" borderId="41" xfId="0" applyFont="1" applyFill="1" applyBorder="1" applyAlignment="1"/>
    <xf numFmtId="0" fontId="1" fillId="2" borderId="39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wrapText="1"/>
    </xf>
    <xf numFmtId="0" fontId="0" fillId="0" borderId="31" xfId="0" applyBorder="1"/>
    <xf numFmtId="0" fontId="0" fillId="6" borderId="45" xfId="0" applyFill="1" applyBorder="1"/>
    <xf numFmtId="0" fontId="7" fillId="2" borderId="46" xfId="0" applyFont="1" applyFill="1" applyBorder="1" applyAlignment="1">
      <alignment wrapText="1"/>
    </xf>
    <xf numFmtId="0" fontId="1" fillId="6" borderId="47" xfId="0" applyFont="1" applyFill="1" applyBorder="1"/>
    <xf numFmtId="0" fontId="0" fillId="0" borderId="47" xfId="0" applyBorder="1"/>
    <xf numFmtId="0" fontId="6" fillId="0" borderId="47" xfId="0" applyFont="1" applyBorder="1"/>
    <xf numFmtId="0" fontId="1" fillId="6" borderId="48" xfId="0" applyFont="1" applyFill="1" applyBorder="1"/>
    <xf numFmtId="0" fontId="0" fillId="10" borderId="11" xfId="0" applyFill="1" applyBorder="1" applyAlignment="1">
      <alignment horizontal="right"/>
    </xf>
    <xf numFmtId="0" fontId="0" fillId="10" borderId="11" xfId="0" applyFill="1" applyBorder="1"/>
    <xf numFmtId="0" fontId="0" fillId="10" borderId="13" xfId="0" applyFill="1" applyBorder="1"/>
    <xf numFmtId="0" fontId="0" fillId="11" borderId="11" xfId="0" applyFill="1" applyBorder="1" applyAlignment="1">
      <alignment horizontal="right"/>
    </xf>
    <xf numFmtId="0" fontId="0" fillId="11" borderId="13" xfId="0" applyFill="1" applyBorder="1"/>
    <xf numFmtId="0" fontId="0" fillId="12" borderId="11" xfId="0" applyFill="1" applyBorder="1" applyAlignment="1">
      <alignment horizontal="right"/>
    </xf>
    <xf numFmtId="0" fontId="5" fillId="12" borderId="11" xfId="0" applyFont="1" applyFill="1" applyBorder="1" applyAlignment="1">
      <alignment horizontal="right"/>
    </xf>
    <xf numFmtId="0" fontId="0" fillId="12" borderId="13" xfId="0" applyFill="1" applyBorder="1"/>
    <xf numFmtId="0" fontId="5" fillId="12" borderId="13" xfId="0" applyFont="1" applyFill="1" applyBorder="1"/>
    <xf numFmtId="0" fontId="0" fillId="13" borderId="11" xfId="0" applyFill="1" applyBorder="1" applyAlignment="1">
      <alignment horizontal="right"/>
    </xf>
    <xf numFmtId="0" fontId="0" fillId="13" borderId="13" xfId="0" applyFill="1" applyBorder="1" applyAlignment="1">
      <alignment horizontal="right"/>
    </xf>
    <xf numFmtId="0" fontId="0" fillId="13" borderId="23" xfId="0" applyFill="1" applyBorder="1" applyAlignment="1">
      <alignment horizontal="right"/>
    </xf>
    <xf numFmtId="0" fontId="0" fillId="13" borderId="13" xfId="0" applyFill="1" applyBorder="1"/>
    <xf numFmtId="0" fontId="0" fillId="13" borderId="26" xfId="0" applyFill="1" applyBorder="1"/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20" xfId="1" applyFont="1" applyBorder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Medium9"/>
  <colors>
    <mruColors>
      <color rgb="FFFFFF97"/>
      <color rgb="FFBACEE4"/>
      <color rgb="FFFCDDC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F:\Alberto\Nuova_Struttura\USR-Marche\20200812_Organico-Aggiuntivo-Covid-19\202009080931_Sintesi_I-Ciclo_Aule-Inadeguate_Classi-Sdoppiate_Dati-del-7-9-2020-ore-10.xlsx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6"/>
  <sheetViews>
    <sheetView tabSelected="1" zoomScale="90" zoomScaleNormal="90" workbookViewId="0">
      <pane ySplit="3" topLeftCell="A4" activePane="bottomLeft" state="frozen"/>
      <selection pane="bottomLeft" activeCell="S8" sqref="S8"/>
    </sheetView>
  </sheetViews>
  <sheetFormatPr defaultColWidth="9" defaultRowHeight="15" x14ac:dyDescent="0.25"/>
  <cols>
    <col min="1" max="1" width="1.42578125" style="1" customWidth="1"/>
    <col min="2" max="2" width="44.7109375" customWidth="1"/>
    <col min="3" max="3" width="10.140625" hidden="1" customWidth="1"/>
    <col min="4" max="4" width="13.5703125" customWidth="1"/>
    <col min="5" max="5" width="15.42578125" customWidth="1"/>
    <col min="6" max="6" width="13.7109375" hidden="1" customWidth="1"/>
    <col min="7" max="7" width="15.28515625" hidden="1" customWidth="1"/>
    <col min="8" max="8" width="20.5703125" hidden="1" customWidth="1"/>
    <col min="9" max="9" width="21.28515625" hidden="1" customWidth="1"/>
    <col min="10" max="10" width="13.42578125" customWidth="1"/>
    <col min="11" max="11" width="16" customWidth="1"/>
    <col min="12" max="12" width="14.42578125" hidden="1" customWidth="1"/>
    <col min="13" max="13" width="0" hidden="1" customWidth="1"/>
    <col min="14" max="14" width="16.5703125" customWidth="1"/>
    <col min="15" max="15" width="16.42578125" customWidth="1"/>
    <col min="16" max="16" width="13.5703125" style="1" hidden="1" customWidth="1"/>
    <col min="17" max="17" width="13" style="1" hidden="1" customWidth="1"/>
    <col min="18" max="16384" width="9" style="1"/>
  </cols>
  <sheetData>
    <row r="1" spans="2:17" ht="4.1500000000000004" customHeight="1" thickBot="1" x14ac:dyDescent="0.3"/>
    <row r="2" spans="2:17" ht="15.75" thickBot="1" x14ac:dyDescent="0.3">
      <c r="B2" s="123" t="s">
        <v>113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</row>
    <row r="3" spans="2:17" ht="63.95" customHeight="1" thickBot="1" x14ac:dyDescent="0.3">
      <c r="B3" s="93" t="s">
        <v>38</v>
      </c>
      <c r="C3" s="94" t="s">
        <v>66</v>
      </c>
      <c r="D3" s="95" t="s">
        <v>115</v>
      </c>
      <c r="E3" s="96" t="s">
        <v>110</v>
      </c>
      <c r="F3" s="97" t="s">
        <v>43</v>
      </c>
      <c r="G3" s="98" t="s">
        <v>45</v>
      </c>
      <c r="H3" s="98" t="s">
        <v>44</v>
      </c>
      <c r="I3" s="99" t="s">
        <v>42</v>
      </c>
      <c r="J3" s="95" t="s">
        <v>111</v>
      </c>
      <c r="K3" s="96" t="s">
        <v>112</v>
      </c>
      <c r="L3" s="100" t="s">
        <v>54</v>
      </c>
      <c r="M3" s="45" t="s">
        <v>61</v>
      </c>
      <c r="N3" s="95" t="s">
        <v>119</v>
      </c>
      <c r="O3" s="96" t="s">
        <v>120</v>
      </c>
      <c r="P3" s="87" t="s">
        <v>106</v>
      </c>
      <c r="Q3" s="78" t="s">
        <v>107</v>
      </c>
    </row>
    <row r="4" spans="2:17" x14ac:dyDescent="0.25">
      <c r="B4" s="67" t="s">
        <v>0</v>
      </c>
      <c r="C4" s="59" t="s">
        <v>68</v>
      </c>
      <c r="D4" s="109">
        <v>4</v>
      </c>
      <c r="E4" s="23">
        <v>4</v>
      </c>
      <c r="F4" s="15">
        <v>0</v>
      </c>
      <c r="G4" s="8">
        <f t="shared" ref="G4:G35" si="0">F4-D4</f>
        <v>-4</v>
      </c>
      <c r="H4" s="9"/>
      <c r="I4" s="42"/>
      <c r="J4" s="110">
        <f t="shared" ref="J4:J35" si="1">F4-H4+I4</f>
        <v>0</v>
      </c>
      <c r="K4" s="43">
        <f t="shared" ref="K4:K27" si="2">MIN(J4,E4)</f>
        <v>0</v>
      </c>
      <c r="L4" s="35" t="s">
        <v>72</v>
      </c>
      <c r="M4" t="str">
        <f t="shared" ref="M4:M45" si="3">IF(E4=K4,"Uguali","")</f>
        <v/>
      </c>
      <c r="N4" s="46">
        <f>D4-J4</f>
        <v>4</v>
      </c>
      <c r="O4" s="92">
        <f>E4-K4</f>
        <v>4</v>
      </c>
      <c r="P4" s="83"/>
      <c r="Q4" s="79"/>
    </row>
    <row r="5" spans="2:17" x14ac:dyDescent="0.25">
      <c r="B5" s="68" t="s">
        <v>1</v>
      </c>
      <c r="C5" s="60" t="s">
        <v>62</v>
      </c>
      <c r="D5" s="109">
        <v>4</v>
      </c>
      <c r="E5" s="23">
        <v>4</v>
      </c>
      <c r="F5" s="16">
        <v>4</v>
      </c>
      <c r="G5" s="7">
        <f t="shared" si="0"/>
        <v>0</v>
      </c>
      <c r="H5" s="10"/>
      <c r="I5" s="29"/>
      <c r="J5" s="111">
        <f t="shared" si="1"/>
        <v>4</v>
      </c>
      <c r="K5" s="37">
        <f t="shared" si="2"/>
        <v>4</v>
      </c>
      <c r="L5" s="36"/>
      <c r="M5" t="str">
        <f t="shared" si="3"/>
        <v>Uguali</v>
      </c>
      <c r="N5" s="47">
        <f t="shared" ref="N5:N45" si="4">D5-J5</f>
        <v>0</v>
      </c>
      <c r="O5" s="89">
        <f t="shared" ref="O5:O45" si="5">E5-K5</f>
        <v>0</v>
      </c>
      <c r="P5" s="84"/>
      <c r="Q5" s="80"/>
    </row>
    <row r="6" spans="2:17" x14ac:dyDescent="0.25">
      <c r="B6" s="68" t="s">
        <v>76</v>
      </c>
      <c r="C6" s="60" t="s">
        <v>63</v>
      </c>
      <c r="D6" s="109">
        <v>1</v>
      </c>
      <c r="E6" s="23">
        <v>1</v>
      </c>
      <c r="F6" s="16">
        <v>0</v>
      </c>
      <c r="G6" s="7">
        <f t="shared" si="0"/>
        <v>-1</v>
      </c>
      <c r="H6" s="10"/>
      <c r="I6" s="29">
        <v>1</v>
      </c>
      <c r="J6" s="111">
        <f t="shared" si="1"/>
        <v>1</v>
      </c>
      <c r="K6" s="37">
        <f t="shared" si="2"/>
        <v>1</v>
      </c>
      <c r="L6" s="36" t="s">
        <v>59</v>
      </c>
      <c r="M6" t="str">
        <f t="shared" si="3"/>
        <v>Uguali</v>
      </c>
      <c r="N6" s="47">
        <f t="shared" si="4"/>
        <v>0</v>
      </c>
      <c r="O6" s="89">
        <f t="shared" si="5"/>
        <v>0</v>
      </c>
      <c r="P6" s="84">
        <v>2</v>
      </c>
      <c r="Q6" s="80">
        <f>P6-K6</f>
        <v>1</v>
      </c>
    </row>
    <row r="7" spans="2:17" x14ac:dyDescent="0.25">
      <c r="B7" s="68" t="s">
        <v>2</v>
      </c>
      <c r="C7" s="60" t="s">
        <v>64</v>
      </c>
      <c r="D7" s="109">
        <v>2</v>
      </c>
      <c r="E7" s="23">
        <v>2</v>
      </c>
      <c r="F7" s="16">
        <v>0</v>
      </c>
      <c r="G7" s="7">
        <f t="shared" si="0"/>
        <v>-2</v>
      </c>
      <c r="H7" s="10"/>
      <c r="I7" s="29">
        <v>2</v>
      </c>
      <c r="J7" s="111">
        <f t="shared" si="1"/>
        <v>2</v>
      </c>
      <c r="K7" s="37">
        <f t="shared" si="2"/>
        <v>2</v>
      </c>
      <c r="L7" s="36" t="s">
        <v>58</v>
      </c>
      <c r="M7" t="str">
        <f t="shared" si="3"/>
        <v>Uguali</v>
      </c>
      <c r="N7" s="47">
        <f t="shared" si="4"/>
        <v>0</v>
      </c>
      <c r="O7" s="89">
        <f t="shared" si="5"/>
        <v>0</v>
      </c>
      <c r="P7" s="84"/>
      <c r="Q7" s="80"/>
    </row>
    <row r="8" spans="2:17" x14ac:dyDescent="0.25">
      <c r="B8" s="68" t="s">
        <v>3</v>
      </c>
      <c r="C8" s="60" t="s">
        <v>62</v>
      </c>
      <c r="D8" s="109">
        <v>4</v>
      </c>
      <c r="E8" s="23">
        <v>4</v>
      </c>
      <c r="F8" s="16">
        <v>4</v>
      </c>
      <c r="G8" s="7">
        <f t="shared" si="0"/>
        <v>0</v>
      </c>
      <c r="H8" s="10"/>
      <c r="I8" s="29"/>
      <c r="J8" s="111">
        <f t="shared" si="1"/>
        <v>4</v>
      </c>
      <c r="K8" s="37">
        <f t="shared" si="2"/>
        <v>4</v>
      </c>
      <c r="L8" s="36" t="s">
        <v>59</v>
      </c>
      <c r="M8" t="str">
        <f t="shared" si="3"/>
        <v>Uguali</v>
      </c>
      <c r="N8" s="47">
        <f t="shared" si="4"/>
        <v>0</v>
      </c>
      <c r="O8" s="89">
        <f t="shared" si="5"/>
        <v>0</v>
      </c>
      <c r="P8" s="84"/>
      <c r="Q8" s="80"/>
    </row>
    <row r="9" spans="2:17" x14ac:dyDescent="0.25">
      <c r="B9" s="68" t="s">
        <v>4</v>
      </c>
      <c r="C9" s="60" t="s">
        <v>65</v>
      </c>
      <c r="D9" s="109">
        <v>3</v>
      </c>
      <c r="E9" s="23">
        <v>3</v>
      </c>
      <c r="F9" s="16">
        <v>3</v>
      </c>
      <c r="G9" s="7">
        <f t="shared" si="0"/>
        <v>0</v>
      </c>
      <c r="H9" s="10"/>
      <c r="I9" s="29"/>
      <c r="J9" s="111">
        <f t="shared" si="1"/>
        <v>3</v>
      </c>
      <c r="K9" s="37">
        <f t="shared" si="2"/>
        <v>3</v>
      </c>
      <c r="L9" s="35" t="s">
        <v>69</v>
      </c>
      <c r="M9" t="str">
        <f t="shared" si="3"/>
        <v>Uguali</v>
      </c>
      <c r="N9" s="47">
        <f t="shared" si="4"/>
        <v>0</v>
      </c>
      <c r="O9" s="89">
        <f t="shared" si="5"/>
        <v>0</v>
      </c>
      <c r="P9" s="84"/>
      <c r="Q9" s="80"/>
    </row>
    <row r="10" spans="2:17" x14ac:dyDescent="0.25">
      <c r="B10" s="68" t="s">
        <v>5</v>
      </c>
      <c r="C10" s="60" t="s">
        <v>68</v>
      </c>
      <c r="D10" s="109">
        <v>5</v>
      </c>
      <c r="E10" s="23">
        <v>5</v>
      </c>
      <c r="F10" s="16">
        <v>3</v>
      </c>
      <c r="G10" s="7">
        <f t="shared" si="0"/>
        <v>-2</v>
      </c>
      <c r="H10" s="10">
        <v>1</v>
      </c>
      <c r="I10" s="29"/>
      <c r="J10" s="111">
        <f t="shared" si="1"/>
        <v>2</v>
      </c>
      <c r="K10" s="37">
        <f t="shared" si="2"/>
        <v>2</v>
      </c>
      <c r="L10" s="35" t="s">
        <v>57</v>
      </c>
      <c r="M10" t="str">
        <f t="shared" si="3"/>
        <v/>
      </c>
      <c r="N10" s="47">
        <f t="shared" si="4"/>
        <v>3</v>
      </c>
      <c r="O10" s="89">
        <f t="shared" si="5"/>
        <v>3</v>
      </c>
      <c r="P10" s="84"/>
      <c r="Q10" s="80"/>
    </row>
    <row r="11" spans="2:17" x14ac:dyDescent="0.25">
      <c r="B11" s="68" t="s">
        <v>6</v>
      </c>
      <c r="C11" s="60" t="s">
        <v>62</v>
      </c>
      <c r="D11" s="109">
        <v>2</v>
      </c>
      <c r="E11" s="23">
        <v>2</v>
      </c>
      <c r="F11" s="16">
        <v>2</v>
      </c>
      <c r="G11" s="7">
        <f t="shared" si="0"/>
        <v>0</v>
      </c>
      <c r="H11" s="10"/>
      <c r="I11" s="29"/>
      <c r="J11" s="111">
        <f t="shared" si="1"/>
        <v>2</v>
      </c>
      <c r="K11" s="37">
        <f t="shared" si="2"/>
        <v>2</v>
      </c>
      <c r="L11" s="36" t="s">
        <v>60</v>
      </c>
      <c r="M11" t="str">
        <f t="shared" si="3"/>
        <v>Uguali</v>
      </c>
      <c r="N11" s="47">
        <f t="shared" si="4"/>
        <v>0</v>
      </c>
      <c r="O11" s="89">
        <f t="shared" si="5"/>
        <v>0</v>
      </c>
      <c r="P11" s="84"/>
      <c r="Q11" s="80"/>
    </row>
    <row r="12" spans="2:17" x14ac:dyDescent="0.25">
      <c r="B12" s="68" t="s">
        <v>7</v>
      </c>
      <c r="C12" s="60" t="s">
        <v>68</v>
      </c>
      <c r="D12" s="109">
        <v>2</v>
      </c>
      <c r="E12" s="23">
        <v>2</v>
      </c>
      <c r="F12" s="16">
        <v>0</v>
      </c>
      <c r="G12" s="7">
        <f t="shared" si="0"/>
        <v>-2</v>
      </c>
      <c r="H12" s="10"/>
      <c r="I12" s="29"/>
      <c r="J12" s="111">
        <f t="shared" si="1"/>
        <v>0</v>
      </c>
      <c r="K12" s="37">
        <f t="shared" si="2"/>
        <v>0</v>
      </c>
      <c r="L12" s="35" t="s">
        <v>73</v>
      </c>
      <c r="M12" t="str">
        <f t="shared" si="3"/>
        <v/>
      </c>
      <c r="N12" s="47">
        <f t="shared" si="4"/>
        <v>2</v>
      </c>
      <c r="O12" s="89">
        <f t="shared" si="5"/>
        <v>2</v>
      </c>
      <c r="P12" s="84"/>
      <c r="Q12" s="80"/>
    </row>
    <row r="13" spans="2:17" x14ac:dyDescent="0.25">
      <c r="B13" s="68" t="s">
        <v>8</v>
      </c>
      <c r="C13" s="60" t="s">
        <v>62</v>
      </c>
      <c r="D13" s="109">
        <v>6</v>
      </c>
      <c r="E13" s="23">
        <v>6</v>
      </c>
      <c r="F13" s="16">
        <v>6</v>
      </c>
      <c r="G13" s="7">
        <f t="shared" si="0"/>
        <v>0</v>
      </c>
      <c r="H13" s="10"/>
      <c r="I13" s="29"/>
      <c r="J13" s="111">
        <f t="shared" si="1"/>
        <v>6</v>
      </c>
      <c r="K13" s="37">
        <f t="shared" si="2"/>
        <v>6</v>
      </c>
      <c r="L13" s="36"/>
      <c r="M13" t="str">
        <f t="shared" si="3"/>
        <v>Uguali</v>
      </c>
      <c r="N13" s="47">
        <f t="shared" si="4"/>
        <v>0</v>
      </c>
      <c r="O13" s="89">
        <f t="shared" si="5"/>
        <v>0</v>
      </c>
      <c r="P13" s="84"/>
      <c r="Q13" s="80"/>
    </row>
    <row r="14" spans="2:17" x14ac:dyDescent="0.25">
      <c r="B14" s="68" t="s">
        <v>9</v>
      </c>
      <c r="C14" s="60" t="s">
        <v>62</v>
      </c>
      <c r="D14" s="109">
        <v>6</v>
      </c>
      <c r="E14" s="23">
        <v>4</v>
      </c>
      <c r="F14" s="16">
        <v>6</v>
      </c>
      <c r="G14" s="7">
        <f t="shared" si="0"/>
        <v>0</v>
      </c>
      <c r="H14" s="10"/>
      <c r="I14" s="29"/>
      <c r="J14" s="111">
        <f t="shared" si="1"/>
        <v>6</v>
      </c>
      <c r="K14" s="37">
        <f t="shared" si="2"/>
        <v>4</v>
      </c>
      <c r="L14" s="36"/>
      <c r="M14" t="str">
        <f t="shared" si="3"/>
        <v>Uguali</v>
      </c>
      <c r="N14" s="47">
        <f t="shared" si="4"/>
        <v>0</v>
      </c>
      <c r="O14" s="89">
        <f t="shared" si="5"/>
        <v>0</v>
      </c>
      <c r="P14" s="84"/>
      <c r="Q14" s="80"/>
    </row>
    <row r="15" spans="2:17" x14ac:dyDescent="0.25">
      <c r="B15" s="68" t="s">
        <v>10</v>
      </c>
      <c r="C15" s="60" t="s">
        <v>64</v>
      </c>
      <c r="D15" s="109">
        <v>1</v>
      </c>
      <c r="E15" s="23">
        <v>1</v>
      </c>
      <c r="F15" s="16">
        <v>0</v>
      </c>
      <c r="G15" s="7">
        <f t="shared" si="0"/>
        <v>-1</v>
      </c>
      <c r="H15" s="10"/>
      <c r="I15" s="29">
        <v>1</v>
      </c>
      <c r="J15" s="111">
        <f t="shared" si="1"/>
        <v>1</v>
      </c>
      <c r="K15" s="37">
        <f t="shared" si="2"/>
        <v>1</v>
      </c>
      <c r="L15" s="36" t="s">
        <v>46</v>
      </c>
      <c r="M15" t="str">
        <f t="shared" si="3"/>
        <v>Uguali</v>
      </c>
      <c r="N15" s="47">
        <f t="shared" si="4"/>
        <v>0</v>
      </c>
      <c r="O15" s="89">
        <f t="shared" si="5"/>
        <v>0</v>
      </c>
      <c r="P15" s="84">
        <v>0</v>
      </c>
      <c r="Q15" s="80">
        <f>P15-K15</f>
        <v>-1</v>
      </c>
    </row>
    <row r="16" spans="2:17" x14ac:dyDescent="0.25">
      <c r="B16" s="68" t="s">
        <v>11</v>
      </c>
      <c r="C16" s="60" t="s">
        <v>62</v>
      </c>
      <c r="D16" s="109">
        <v>1</v>
      </c>
      <c r="E16" s="23">
        <v>1</v>
      </c>
      <c r="F16" s="16">
        <v>1</v>
      </c>
      <c r="G16" s="7">
        <f t="shared" si="0"/>
        <v>0</v>
      </c>
      <c r="H16" s="10"/>
      <c r="I16" s="29"/>
      <c r="J16" s="111">
        <f t="shared" si="1"/>
        <v>1</v>
      </c>
      <c r="K16" s="37">
        <f t="shared" si="2"/>
        <v>1</v>
      </c>
      <c r="L16" s="36"/>
      <c r="M16" t="str">
        <f t="shared" si="3"/>
        <v>Uguali</v>
      </c>
      <c r="N16" s="47">
        <f t="shared" si="4"/>
        <v>0</v>
      </c>
      <c r="O16" s="89">
        <f t="shared" si="5"/>
        <v>0</v>
      </c>
      <c r="P16" s="84"/>
      <c r="Q16" s="80"/>
    </row>
    <row r="17" spans="2:17" x14ac:dyDescent="0.25">
      <c r="B17" s="68" t="s">
        <v>12</v>
      </c>
      <c r="C17" s="60" t="s">
        <v>62</v>
      </c>
      <c r="D17" s="109">
        <v>3</v>
      </c>
      <c r="E17" s="23">
        <v>3</v>
      </c>
      <c r="F17" s="16">
        <v>3</v>
      </c>
      <c r="G17" s="7">
        <f t="shared" si="0"/>
        <v>0</v>
      </c>
      <c r="H17" s="10"/>
      <c r="I17" s="29"/>
      <c r="J17" s="111">
        <f t="shared" si="1"/>
        <v>3</v>
      </c>
      <c r="K17" s="37">
        <f t="shared" si="2"/>
        <v>3</v>
      </c>
      <c r="L17" s="36"/>
      <c r="M17" t="str">
        <f t="shared" si="3"/>
        <v>Uguali</v>
      </c>
      <c r="N17" s="47">
        <f t="shared" si="4"/>
        <v>0</v>
      </c>
      <c r="O17" s="89">
        <f t="shared" si="5"/>
        <v>0</v>
      </c>
      <c r="P17" s="84"/>
      <c r="Q17" s="80"/>
    </row>
    <row r="18" spans="2:17" x14ac:dyDescent="0.25">
      <c r="B18" s="68" t="s">
        <v>13</v>
      </c>
      <c r="C18" s="60" t="s">
        <v>62</v>
      </c>
      <c r="D18" s="109">
        <v>9</v>
      </c>
      <c r="E18" s="23">
        <v>9</v>
      </c>
      <c r="F18" s="16">
        <v>9</v>
      </c>
      <c r="G18" s="7">
        <f t="shared" si="0"/>
        <v>0</v>
      </c>
      <c r="H18" s="10"/>
      <c r="I18" s="29"/>
      <c r="J18" s="111">
        <f t="shared" si="1"/>
        <v>9</v>
      </c>
      <c r="K18" s="37">
        <f t="shared" si="2"/>
        <v>9</v>
      </c>
      <c r="L18" s="36"/>
      <c r="M18" t="str">
        <f t="shared" si="3"/>
        <v>Uguali</v>
      </c>
      <c r="N18" s="47">
        <f t="shared" si="4"/>
        <v>0</v>
      </c>
      <c r="O18" s="89">
        <f t="shared" si="5"/>
        <v>0</v>
      </c>
      <c r="P18" s="84"/>
      <c r="Q18" s="80"/>
    </row>
    <row r="19" spans="2:17" x14ac:dyDescent="0.25">
      <c r="B19" s="69" t="s">
        <v>14</v>
      </c>
      <c r="C19" s="61" t="s">
        <v>63</v>
      </c>
      <c r="D19" s="112">
        <v>3</v>
      </c>
      <c r="E19" s="24">
        <v>3</v>
      </c>
      <c r="F19" s="17">
        <v>0</v>
      </c>
      <c r="G19" s="2">
        <f t="shared" si="0"/>
        <v>-3</v>
      </c>
      <c r="H19" s="3"/>
      <c r="I19" s="30">
        <v>3</v>
      </c>
      <c r="J19" s="113">
        <f t="shared" si="1"/>
        <v>3</v>
      </c>
      <c r="K19" s="38">
        <f t="shared" si="2"/>
        <v>3</v>
      </c>
      <c r="L19" s="36" t="s">
        <v>56</v>
      </c>
      <c r="M19" t="str">
        <f t="shared" si="3"/>
        <v>Uguali</v>
      </c>
      <c r="N19" s="47">
        <f t="shared" si="4"/>
        <v>0</v>
      </c>
      <c r="O19" s="89">
        <f t="shared" si="5"/>
        <v>0</v>
      </c>
      <c r="P19" s="84"/>
      <c r="Q19" s="80"/>
    </row>
    <row r="20" spans="2:17" x14ac:dyDescent="0.25">
      <c r="B20" s="69" t="s">
        <v>15</v>
      </c>
      <c r="C20" s="61" t="s">
        <v>63</v>
      </c>
      <c r="D20" s="112">
        <v>1</v>
      </c>
      <c r="E20" s="24">
        <v>1</v>
      </c>
      <c r="F20" s="17">
        <v>0</v>
      </c>
      <c r="G20" s="2">
        <f t="shared" si="0"/>
        <v>-1</v>
      </c>
      <c r="H20" s="3"/>
      <c r="I20" s="30">
        <v>1</v>
      </c>
      <c r="J20" s="113">
        <f t="shared" si="1"/>
        <v>1</v>
      </c>
      <c r="K20" s="38">
        <f t="shared" si="2"/>
        <v>1</v>
      </c>
      <c r="L20" s="36" t="s">
        <v>47</v>
      </c>
      <c r="M20" t="str">
        <f t="shared" si="3"/>
        <v>Uguali</v>
      </c>
      <c r="N20" s="47">
        <f t="shared" si="4"/>
        <v>0</v>
      </c>
      <c r="O20" s="89">
        <f t="shared" si="5"/>
        <v>0</v>
      </c>
      <c r="P20" s="84"/>
      <c r="Q20" s="80"/>
    </row>
    <row r="21" spans="2:17" x14ac:dyDescent="0.25">
      <c r="B21" s="69" t="s">
        <v>16</v>
      </c>
      <c r="C21" s="61" t="s">
        <v>62</v>
      </c>
      <c r="D21" s="112">
        <v>2</v>
      </c>
      <c r="E21" s="24">
        <v>2</v>
      </c>
      <c r="F21" s="17">
        <v>2</v>
      </c>
      <c r="G21" s="2">
        <f t="shared" si="0"/>
        <v>0</v>
      </c>
      <c r="H21" s="3"/>
      <c r="I21" s="30"/>
      <c r="J21" s="113">
        <f t="shared" si="1"/>
        <v>2</v>
      </c>
      <c r="K21" s="38">
        <f t="shared" si="2"/>
        <v>2</v>
      </c>
      <c r="L21" s="36"/>
      <c r="M21" t="str">
        <f t="shared" si="3"/>
        <v>Uguali</v>
      </c>
      <c r="N21" s="47">
        <f t="shared" si="4"/>
        <v>0</v>
      </c>
      <c r="O21" s="89">
        <f t="shared" si="5"/>
        <v>0</v>
      </c>
      <c r="P21" s="84"/>
      <c r="Q21" s="80"/>
    </row>
    <row r="22" spans="2:17" x14ac:dyDescent="0.25">
      <c r="B22" s="69" t="s">
        <v>17</v>
      </c>
      <c r="C22" s="61" t="s">
        <v>62</v>
      </c>
      <c r="D22" s="112">
        <v>1</v>
      </c>
      <c r="E22" s="24">
        <v>1</v>
      </c>
      <c r="F22" s="17">
        <v>1</v>
      </c>
      <c r="G22" s="2">
        <f t="shared" si="0"/>
        <v>0</v>
      </c>
      <c r="H22" s="3"/>
      <c r="I22" s="30"/>
      <c r="J22" s="113">
        <f t="shared" si="1"/>
        <v>1</v>
      </c>
      <c r="K22" s="38">
        <f t="shared" si="2"/>
        <v>1</v>
      </c>
      <c r="L22" s="36"/>
      <c r="M22" t="str">
        <f t="shared" si="3"/>
        <v>Uguali</v>
      </c>
      <c r="N22" s="47">
        <f t="shared" si="4"/>
        <v>0</v>
      </c>
      <c r="O22" s="89">
        <f t="shared" si="5"/>
        <v>0</v>
      </c>
      <c r="P22" s="84"/>
      <c r="Q22" s="80"/>
    </row>
    <row r="23" spans="2:17" x14ac:dyDescent="0.25">
      <c r="B23" s="69" t="s">
        <v>18</v>
      </c>
      <c r="C23" s="61" t="s">
        <v>62</v>
      </c>
      <c r="D23" s="112">
        <v>2</v>
      </c>
      <c r="E23" s="24">
        <v>2</v>
      </c>
      <c r="F23" s="17">
        <v>2</v>
      </c>
      <c r="G23" s="2">
        <f t="shared" si="0"/>
        <v>0</v>
      </c>
      <c r="H23" s="3"/>
      <c r="I23" s="30"/>
      <c r="J23" s="113">
        <f t="shared" si="1"/>
        <v>2</v>
      </c>
      <c r="K23" s="38">
        <f t="shared" si="2"/>
        <v>2</v>
      </c>
      <c r="L23" s="36"/>
      <c r="M23" t="str">
        <f t="shared" si="3"/>
        <v>Uguali</v>
      </c>
      <c r="N23" s="47">
        <f t="shared" si="4"/>
        <v>0</v>
      </c>
      <c r="O23" s="89">
        <f t="shared" si="5"/>
        <v>0</v>
      </c>
      <c r="P23" s="84"/>
      <c r="Q23" s="80"/>
    </row>
    <row r="24" spans="2:17" x14ac:dyDescent="0.25">
      <c r="B24" s="69" t="s">
        <v>19</v>
      </c>
      <c r="C24" s="61" t="s">
        <v>62</v>
      </c>
      <c r="D24" s="112">
        <v>2</v>
      </c>
      <c r="E24" s="24">
        <v>1</v>
      </c>
      <c r="F24" s="17">
        <v>2</v>
      </c>
      <c r="G24" s="2">
        <f t="shared" si="0"/>
        <v>0</v>
      </c>
      <c r="H24" s="3"/>
      <c r="I24" s="30"/>
      <c r="J24" s="113">
        <f t="shared" si="1"/>
        <v>2</v>
      </c>
      <c r="K24" s="38">
        <f t="shared" si="2"/>
        <v>1</v>
      </c>
      <c r="L24" s="36"/>
      <c r="M24" t="str">
        <f t="shared" si="3"/>
        <v>Uguali</v>
      </c>
      <c r="N24" s="47">
        <f t="shared" si="4"/>
        <v>0</v>
      </c>
      <c r="O24" s="89">
        <f t="shared" si="5"/>
        <v>0</v>
      </c>
      <c r="P24" s="84"/>
      <c r="Q24" s="80"/>
    </row>
    <row r="25" spans="2:17" x14ac:dyDescent="0.25">
      <c r="B25" s="69" t="s">
        <v>20</v>
      </c>
      <c r="C25" s="61" t="s">
        <v>63</v>
      </c>
      <c r="D25" s="112">
        <v>2</v>
      </c>
      <c r="E25" s="24">
        <v>2</v>
      </c>
      <c r="F25" s="17">
        <v>0</v>
      </c>
      <c r="G25" s="2">
        <f t="shared" si="0"/>
        <v>-2</v>
      </c>
      <c r="H25" s="3"/>
      <c r="I25" s="30">
        <v>2</v>
      </c>
      <c r="J25" s="113">
        <f t="shared" si="1"/>
        <v>2</v>
      </c>
      <c r="K25" s="38">
        <f t="shared" si="2"/>
        <v>2</v>
      </c>
      <c r="L25" s="36" t="s">
        <v>48</v>
      </c>
      <c r="M25" t="str">
        <f t="shared" si="3"/>
        <v>Uguali</v>
      </c>
      <c r="N25" s="47">
        <f t="shared" si="4"/>
        <v>0</v>
      </c>
      <c r="O25" s="89">
        <f t="shared" si="5"/>
        <v>0</v>
      </c>
      <c r="P25" s="84">
        <v>4</v>
      </c>
      <c r="Q25" s="80">
        <f>P25-K25</f>
        <v>2</v>
      </c>
    </row>
    <row r="26" spans="2:17" x14ac:dyDescent="0.25">
      <c r="B26" s="69" t="s">
        <v>21</v>
      </c>
      <c r="C26" s="61" t="s">
        <v>62</v>
      </c>
      <c r="D26" s="112">
        <v>3</v>
      </c>
      <c r="E26" s="24">
        <v>3</v>
      </c>
      <c r="F26" s="18">
        <v>3</v>
      </c>
      <c r="G26" s="2">
        <f t="shared" si="0"/>
        <v>0</v>
      </c>
      <c r="H26" s="3"/>
      <c r="I26" s="30"/>
      <c r="J26" s="113">
        <f t="shared" si="1"/>
        <v>3</v>
      </c>
      <c r="K26" s="38">
        <f t="shared" si="2"/>
        <v>3</v>
      </c>
      <c r="L26" s="36"/>
      <c r="M26" t="str">
        <f t="shared" si="3"/>
        <v>Uguali</v>
      </c>
      <c r="N26" s="47">
        <f t="shared" si="4"/>
        <v>0</v>
      </c>
      <c r="O26" s="89">
        <f t="shared" si="5"/>
        <v>0</v>
      </c>
      <c r="P26" s="84"/>
      <c r="Q26" s="80"/>
    </row>
    <row r="27" spans="2:17" x14ac:dyDescent="0.25">
      <c r="B27" s="69" t="s">
        <v>22</v>
      </c>
      <c r="C27" s="61" t="s">
        <v>62</v>
      </c>
      <c r="D27" s="112">
        <v>3</v>
      </c>
      <c r="E27" s="24">
        <v>1</v>
      </c>
      <c r="F27" s="17">
        <v>3</v>
      </c>
      <c r="G27" s="2">
        <f t="shared" si="0"/>
        <v>0</v>
      </c>
      <c r="H27" s="3"/>
      <c r="I27" s="30"/>
      <c r="J27" s="113">
        <f t="shared" si="1"/>
        <v>3</v>
      </c>
      <c r="K27" s="38">
        <f t="shared" si="2"/>
        <v>1</v>
      </c>
      <c r="L27" s="36"/>
      <c r="M27" t="str">
        <f t="shared" si="3"/>
        <v>Uguali</v>
      </c>
      <c r="N27" s="47">
        <f t="shared" si="4"/>
        <v>0</v>
      </c>
      <c r="O27" s="89">
        <f t="shared" si="5"/>
        <v>0</v>
      </c>
      <c r="P27" s="84"/>
      <c r="Q27" s="80"/>
    </row>
    <row r="28" spans="2:17" x14ac:dyDescent="0.25">
      <c r="B28" s="69" t="s">
        <v>39</v>
      </c>
      <c r="C28" s="61" t="s">
        <v>65</v>
      </c>
      <c r="D28" s="112">
        <v>0</v>
      </c>
      <c r="E28" s="24">
        <v>0</v>
      </c>
      <c r="F28" s="17">
        <v>0</v>
      </c>
      <c r="G28" s="2">
        <f t="shared" si="0"/>
        <v>0</v>
      </c>
      <c r="H28" s="3"/>
      <c r="I28" s="30">
        <v>1</v>
      </c>
      <c r="J28" s="113">
        <f t="shared" si="1"/>
        <v>1</v>
      </c>
      <c r="K28" s="38">
        <v>1</v>
      </c>
      <c r="L28" s="36"/>
      <c r="M28" t="str">
        <f t="shared" si="3"/>
        <v/>
      </c>
      <c r="N28" s="47">
        <f t="shared" si="4"/>
        <v>-1</v>
      </c>
      <c r="O28" s="89">
        <f t="shared" si="5"/>
        <v>-1</v>
      </c>
      <c r="P28" s="84"/>
      <c r="Q28" s="80"/>
    </row>
    <row r="29" spans="2:17" x14ac:dyDescent="0.25">
      <c r="B29" s="69" t="s">
        <v>23</v>
      </c>
      <c r="C29" s="61" t="s">
        <v>62</v>
      </c>
      <c r="D29" s="112">
        <v>2</v>
      </c>
      <c r="E29" s="24">
        <v>1</v>
      </c>
      <c r="F29" s="17">
        <v>2</v>
      </c>
      <c r="G29" s="2">
        <f t="shared" si="0"/>
        <v>0</v>
      </c>
      <c r="H29" s="3"/>
      <c r="I29" s="30"/>
      <c r="J29" s="113">
        <f t="shared" si="1"/>
        <v>2</v>
      </c>
      <c r="K29" s="38">
        <f t="shared" ref="K29:K35" si="6">MIN(J29,E29)</f>
        <v>1</v>
      </c>
      <c r="L29" s="35" t="s">
        <v>67</v>
      </c>
      <c r="M29" t="str">
        <f t="shared" si="3"/>
        <v>Uguali</v>
      </c>
      <c r="N29" s="47">
        <f t="shared" si="4"/>
        <v>0</v>
      </c>
      <c r="O29" s="89">
        <f t="shared" si="5"/>
        <v>0</v>
      </c>
      <c r="P29" s="84"/>
      <c r="Q29" s="80"/>
    </row>
    <row r="30" spans="2:17" x14ac:dyDescent="0.25">
      <c r="B30" s="69" t="s">
        <v>24</v>
      </c>
      <c r="C30" s="61" t="s">
        <v>65</v>
      </c>
      <c r="D30" s="112">
        <v>7</v>
      </c>
      <c r="E30" s="24">
        <v>7</v>
      </c>
      <c r="F30" s="17">
        <v>7</v>
      </c>
      <c r="G30" s="2">
        <f t="shared" si="0"/>
        <v>0</v>
      </c>
      <c r="H30" s="3"/>
      <c r="I30" s="30"/>
      <c r="J30" s="113">
        <f t="shared" si="1"/>
        <v>7</v>
      </c>
      <c r="K30" s="38">
        <f t="shared" si="6"/>
        <v>7</v>
      </c>
      <c r="L30" s="36"/>
      <c r="M30" t="str">
        <f t="shared" si="3"/>
        <v>Uguali</v>
      </c>
      <c r="N30" s="47">
        <f t="shared" si="4"/>
        <v>0</v>
      </c>
      <c r="O30" s="89">
        <f t="shared" si="5"/>
        <v>0</v>
      </c>
      <c r="P30" s="84"/>
      <c r="Q30" s="80"/>
    </row>
    <row r="31" spans="2:17" x14ac:dyDescent="0.25">
      <c r="B31" s="70" t="s">
        <v>25</v>
      </c>
      <c r="C31" s="62" t="s">
        <v>62</v>
      </c>
      <c r="D31" s="114">
        <v>1</v>
      </c>
      <c r="E31" s="25">
        <v>1</v>
      </c>
      <c r="F31" s="19">
        <v>1</v>
      </c>
      <c r="G31" s="11">
        <f t="shared" si="0"/>
        <v>0</v>
      </c>
      <c r="H31" s="12"/>
      <c r="I31" s="31"/>
      <c r="J31" s="116">
        <f t="shared" si="1"/>
        <v>1</v>
      </c>
      <c r="K31" s="39">
        <f t="shared" si="6"/>
        <v>1</v>
      </c>
      <c r="L31" s="36"/>
      <c r="M31" t="str">
        <f t="shared" si="3"/>
        <v>Uguali</v>
      </c>
      <c r="N31" s="47">
        <f t="shared" si="4"/>
        <v>0</v>
      </c>
      <c r="O31" s="89">
        <f t="shared" si="5"/>
        <v>0</v>
      </c>
      <c r="P31" s="84"/>
      <c r="Q31" s="80"/>
    </row>
    <row r="32" spans="2:17" x14ac:dyDescent="0.25">
      <c r="B32" s="70" t="s">
        <v>26</v>
      </c>
      <c r="C32" s="62" t="s">
        <v>62</v>
      </c>
      <c r="D32" s="114">
        <v>2</v>
      </c>
      <c r="E32" s="25">
        <v>0</v>
      </c>
      <c r="F32" s="19">
        <v>2</v>
      </c>
      <c r="G32" s="11">
        <f t="shared" si="0"/>
        <v>0</v>
      </c>
      <c r="H32" s="12"/>
      <c r="I32" s="31"/>
      <c r="J32" s="116">
        <f t="shared" si="1"/>
        <v>2</v>
      </c>
      <c r="K32" s="39">
        <f t="shared" si="6"/>
        <v>0</v>
      </c>
      <c r="L32" s="36"/>
      <c r="M32" t="str">
        <f t="shared" si="3"/>
        <v>Uguali</v>
      </c>
      <c r="N32" s="47">
        <f t="shared" si="4"/>
        <v>0</v>
      </c>
      <c r="O32" s="89">
        <f t="shared" si="5"/>
        <v>0</v>
      </c>
      <c r="P32" s="84"/>
      <c r="Q32" s="80"/>
    </row>
    <row r="33" spans="2:17" x14ac:dyDescent="0.25">
      <c r="B33" s="70" t="s">
        <v>27</v>
      </c>
      <c r="C33" s="62" t="s">
        <v>62</v>
      </c>
      <c r="D33" s="114">
        <v>1</v>
      </c>
      <c r="E33" s="25">
        <v>0</v>
      </c>
      <c r="F33" s="19">
        <v>1</v>
      </c>
      <c r="G33" s="11">
        <f t="shared" si="0"/>
        <v>0</v>
      </c>
      <c r="H33" s="12"/>
      <c r="I33" s="31"/>
      <c r="J33" s="116">
        <f t="shared" si="1"/>
        <v>1</v>
      </c>
      <c r="K33" s="39">
        <f t="shared" si="6"/>
        <v>0</v>
      </c>
      <c r="L33" s="36"/>
      <c r="M33" t="str">
        <f t="shared" si="3"/>
        <v>Uguali</v>
      </c>
      <c r="N33" s="47">
        <f t="shared" si="4"/>
        <v>0</v>
      </c>
      <c r="O33" s="89">
        <f t="shared" si="5"/>
        <v>0</v>
      </c>
      <c r="P33" s="84"/>
      <c r="Q33" s="80"/>
    </row>
    <row r="34" spans="2:17" x14ac:dyDescent="0.25">
      <c r="B34" s="70" t="s">
        <v>28</v>
      </c>
      <c r="C34" s="62" t="s">
        <v>62</v>
      </c>
      <c r="D34" s="114">
        <v>1</v>
      </c>
      <c r="E34" s="25">
        <v>1</v>
      </c>
      <c r="F34" s="19">
        <v>1</v>
      </c>
      <c r="G34" s="11">
        <f t="shared" si="0"/>
        <v>0</v>
      </c>
      <c r="H34" s="12"/>
      <c r="I34" s="31"/>
      <c r="J34" s="116">
        <f t="shared" si="1"/>
        <v>1</v>
      </c>
      <c r="K34" s="39">
        <f t="shared" si="6"/>
        <v>1</v>
      </c>
      <c r="L34" s="36" t="s">
        <v>49</v>
      </c>
      <c r="M34" t="str">
        <f t="shared" si="3"/>
        <v>Uguali</v>
      </c>
      <c r="N34" s="47">
        <f t="shared" si="4"/>
        <v>0</v>
      </c>
      <c r="O34" s="89">
        <f t="shared" si="5"/>
        <v>0</v>
      </c>
      <c r="P34" s="84"/>
      <c r="Q34" s="80"/>
    </row>
    <row r="35" spans="2:17" x14ac:dyDescent="0.25">
      <c r="B35" s="70" t="s">
        <v>29</v>
      </c>
      <c r="C35" s="62" t="s">
        <v>63</v>
      </c>
      <c r="D35" s="114">
        <v>1</v>
      </c>
      <c r="E35" s="25">
        <v>1</v>
      </c>
      <c r="F35" s="19">
        <v>0</v>
      </c>
      <c r="G35" s="11">
        <f t="shared" si="0"/>
        <v>-1</v>
      </c>
      <c r="H35" s="12"/>
      <c r="I35" s="31">
        <v>1</v>
      </c>
      <c r="J35" s="116">
        <f t="shared" si="1"/>
        <v>1</v>
      </c>
      <c r="K35" s="39">
        <f t="shared" si="6"/>
        <v>1</v>
      </c>
      <c r="L35" s="36" t="s">
        <v>50</v>
      </c>
      <c r="M35" t="str">
        <f t="shared" si="3"/>
        <v>Uguali</v>
      </c>
      <c r="N35" s="47">
        <f t="shared" si="4"/>
        <v>0</v>
      </c>
      <c r="O35" s="89">
        <f t="shared" si="5"/>
        <v>0</v>
      </c>
      <c r="P35" s="84"/>
      <c r="Q35" s="80"/>
    </row>
    <row r="36" spans="2:17" x14ac:dyDescent="0.25">
      <c r="B36" s="71" t="s">
        <v>41</v>
      </c>
      <c r="C36" s="63" t="s">
        <v>68</v>
      </c>
      <c r="D36" s="115">
        <v>0</v>
      </c>
      <c r="E36" s="26">
        <v>0</v>
      </c>
      <c r="F36" s="20" t="s">
        <v>52</v>
      </c>
      <c r="G36" s="14"/>
      <c r="H36" s="13"/>
      <c r="I36" s="32">
        <v>1</v>
      </c>
      <c r="J36" s="117">
        <v>1</v>
      </c>
      <c r="K36" s="40">
        <v>1</v>
      </c>
      <c r="L36" s="36"/>
      <c r="M36" t="str">
        <f t="shared" si="3"/>
        <v/>
      </c>
      <c r="N36" s="47">
        <f t="shared" si="4"/>
        <v>-1</v>
      </c>
      <c r="O36" s="89">
        <f t="shared" si="5"/>
        <v>-1</v>
      </c>
      <c r="P36" s="84"/>
      <c r="Q36" s="80"/>
    </row>
    <row r="37" spans="2:17" x14ac:dyDescent="0.25">
      <c r="B37" s="70" t="s">
        <v>30</v>
      </c>
      <c r="C37" s="62" t="s">
        <v>64</v>
      </c>
      <c r="D37" s="114">
        <v>7</v>
      </c>
      <c r="E37" s="25">
        <v>2</v>
      </c>
      <c r="F37" s="19">
        <v>0</v>
      </c>
      <c r="G37" s="11">
        <f t="shared" ref="G37:G45" si="7">F37-D37</f>
        <v>-7</v>
      </c>
      <c r="H37" s="12"/>
      <c r="I37" s="31">
        <v>2</v>
      </c>
      <c r="J37" s="116">
        <f t="shared" ref="J37:J45" si="8">F37-H37+I37</f>
        <v>2</v>
      </c>
      <c r="K37" s="39">
        <f>MIN(J37,E37)</f>
        <v>2</v>
      </c>
      <c r="L37" s="36" t="s">
        <v>51</v>
      </c>
      <c r="M37" t="str">
        <f t="shared" si="3"/>
        <v>Uguali</v>
      </c>
      <c r="N37" s="47">
        <f t="shared" si="4"/>
        <v>5</v>
      </c>
      <c r="O37" s="89">
        <f t="shared" si="5"/>
        <v>0</v>
      </c>
      <c r="P37" s="84"/>
      <c r="Q37" s="80"/>
    </row>
    <row r="38" spans="2:17" x14ac:dyDescent="0.25">
      <c r="B38" s="72" t="s">
        <v>31</v>
      </c>
      <c r="C38" s="64" t="s">
        <v>62</v>
      </c>
      <c r="D38" s="118">
        <v>12</v>
      </c>
      <c r="E38" s="27">
        <v>12</v>
      </c>
      <c r="F38" s="21">
        <v>12</v>
      </c>
      <c r="G38" s="4">
        <f t="shared" si="7"/>
        <v>0</v>
      </c>
      <c r="H38" s="6"/>
      <c r="I38" s="33"/>
      <c r="J38" s="121">
        <f t="shared" si="8"/>
        <v>12</v>
      </c>
      <c r="K38" s="41">
        <f>MIN(J38,E38)</f>
        <v>12</v>
      </c>
      <c r="L38" s="36" t="s">
        <v>55</v>
      </c>
      <c r="M38" t="str">
        <f t="shared" si="3"/>
        <v>Uguali</v>
      </c>
      <c r="N38" s="47">
        <f t="shared" si="4"/>
        <v>0</v>
      </c>
      <c r="O38" s="89">
        <f t="shared" si="5"/>
        <v>0</v>
      </c>
      <c r="P38" s="84"/>
      <c r="Q38" s="80"/>
    </row>
    <row r="39" spans="2:17" x14ac:dyDescent="0.25">
      <c r="B39" s="72" t="s">
        <v>32</v>
      </c>
      <c r="C39" s="64" t="s">
        <v>63</v>
      </c>
      <c r="D39" s="118">
        <v>3</v>
      </c>
      <c r="E39" s="27">
        <v>3</v>
      </c>
      <c r="F39" s="21">
        <v>0</v>
      </c>
      <c r="G39" s="4">
        <f t="shared" si="7"/>
        <v>-3</v>
      </c>
      <c r="H39" s="6"/>
      <c r="I39" s="33">
        <v>3</v>
      </c>
      <c r="J39" s="121">
        <f t="shared" si="8"/>
        <v>3</v>
      </c>
      <c r="K39" s="41">
        <f>MIN(J39,E39)</f>
        <v>3</v>
      </c>
      <c r="L39" s="35" t="s">
        <v>75</v>
      </c>
      <c r="M39" t="str">
        <f t="shared" si="3"/>
        <v>Uguali</v>
      </c>
      <c r="N39" s="47">
        <f t="shared" si="4"/>
        <v>0</v>
      </c>
      <c r="O39" s="89">
        <f t="shared" si="5"/>
        <v>0</v>
      </c>
      <c r="P39" s="84"/>
      <c r="Q39" s="80"/>
    </row>
    <row r="40" spans="2:17" x14ac:dyDescent="0.25">
      <c r="B40" s="72" t="s">
        <v>33</v>
      </c>
      <c r="C40" s="64" t="s">
        <v>62</v>
      </c>
      <c r="D40" s="118">
        <v>3</v>
      </c>
      <c r="E40" s="27">
        <v>3</v>
      </c>
      <c r="F40" s="21">
        <v>3</v>
      </c>
      <c r="G40" s="4">
        <f t="shared" si="7"/>
        <v>0</v>
      </c>
      <c r="H40" s="6"/>
      <c r="I40" s="33"/>
      <c r="J40" s="121">
        <f t="shared" si="8"/>
        <v>3</v>
      </c>
      <c r="K40" s="41">
        <f>MIN(J40,E40)</f>
        <v>3</v>
      </c>
      <c r="L40" s="36"/>
      <c r="M40" t="str">
        <f t="shared" si="3"/>
        <v>Uguali</v>
      </c>
      <c r="N40" s="47">
        <f t="shared" si="4"/>
        <v>0</v>
      </c>
      <c r="O40" s="89">
        <f t="shared" si="5"/>
        <v>0</v>
      </c>
      <c r="P40" s="84"/>
      <c r="Q40" s="80"/>
    </row>
    <row r="41" spans="2:17" x14ac:dyDescent="0.25">
      <c r="B41" s="72" t="s">
        <v>34</v>
      </c>
      <c r="C41" s="64" t="s">
        <v>65</v>
      </c>
      <c r="D41" s="118">
        <v>3</v>
      </c>
      <c r="E41" s="27">
        <v>0</v>
      </c>
      <c r="F41" s="21">
        <v>0</v>
      </c>
      <c r="G41" s="4">
        <f t="shared" si="7"/>
        <v>-3</v>
      </c>
      <c r="H41" s="6"/>
      <c r="I41" s="33"/>
      <c r="J41" s="121">
        <f t="shared" si="8"/>
        <v>0</v>
      </c>
      <c r="K41" s="41">
        <f>MIN(J41,E41)</f>
        <v>0</v>
      </c>
      <c r="L41" s="36" t="s">
        <v>53</v>
      </c>
      <c r="M41" t="str">
        <f t="shared" si="3"/>
        <v>Uguali</v>
      </c>
      <c r="N41" s="47">
        <f t="shared" si="4"/>
        <v>3</v>
      </c>
      <c r="O41" s="89">
        <f t="shared" si="5"/>
        <v>0</v>
      </c>
      <c r="P41" s="84"/>
      <c r="Q41" s="80"/>
    </row>
    <row r="42" spans="2:17" x14ac:dyDescent="0.25">
      <c r="B42" s="73" t="s">
        <v>40</v>
      </c>
      <c r="C42" s="65" t="s">
        <v>68</v>
      </c>
      <c r="D42" s="118">
        <v>0</v>
      </c>
      <c r="E42" s="27">
        <v>0</v>
      </c>
      <c r="F42" s="21">
        <v>0</v>
      </c>
      <c r="G42" s="4">
        <f t="shared" si="7"/>
        <v>0</v>
      </c>
      <c r="H42" s="6"/>
      <c r="I42" s="33">
        <v>4</v>
      </c>
      <c r="J42" s="121">
        <f t="shared" si="8"/>
        <v>4</v>
      </c>
      <c r="K42" s="41">
        <v>4</v>
      </c>
      <c r="L42" s="36"/>
      <c r="M42" t="str">
        <f t="shared" si="3"/>
        <v/>
      </c>
      <c r="N42" s="47">
        <f t="shared" si="4"/>
        <v>-4</v>
      </c>
      <c r="O42" s="89">
        <f t="shared" si="5"/>
        <v>-4</v>
      </c>
      <c r="P42" s="84">
        <v>3</v>
      </c>
      <c r="Q42" s="80">
        <f>P42-K42</f>
        <v>-1</v>
      </c>
    </row>
    <row r="43" spans="2:17" x14ac:dyDescent="0.25">
      <c r="B43" s="72" t="s">
        <v>35</v>
      </c>
      <c r="C43" s="66" t="s">
        <v>62</v>
      </c>
      <c r="D43" s="119">
        <v>1</v>
      </c>
      <c r="E43" s="28">
        <v>1</v>
      </c>
      <c r="F43" s="21">
        <v>1</v>
      </c>
      <c r="G43" s="4">
        <f t="shared" si="7"/>
        <v>0</v>
      </c>
      <c r="H43" s="6"/>
      <c r="I43" s="33"/>
      <c r="J43" s="121">
        <f t="shared" si="8"/>
        <v>1</v>
      </c>
      <c r="K43" s="41">
        <f>MIN(J43,E43)</f>
        <v>1</v>
      </c>
      <c r="L43" s="35" t="s">
        <v>70</v>
      </c>
      <c r="M43" t="str">
        <f t="shared" si="3"/>
        <v>Uguali</v>
      </c>
      <c r="N43" s="47">
        <f t="shared" si="4"/>
        <v>0</v>
      </c>
      <c r="O43" s="89">
        <f t="shared" si="5"/>
        <v>0</v>
      </c>
      <c r="P43" s="84"/>
      <c r="Q43" s="80"/>
    </row>
    <row r="44" spans="2:17" x14ac:dyDescent="0.25">
      <c r="B44" s="74" t="s">
        <v>36</v>
      </c>
      <c r="C44" s="64" t="s">
        <v>63</v>
      </c>
      <c r="D44" s="118">
        <v>3</v>
      </c>
      <c r="E44" s="27">
        <v>1</v>
      </c>
      <c r="F44" s="22">
        <v>1</v>
      </c>
      <c r="G44" s="4">
        <f t="shared" si="7"/>
        <v>-2</v>
      </c>
      <c r="H44" s="5"/>
      <c r="I44" s="34"/>
      <c r="J44" s="121">
        <f t="shared" si="8"/>
        <v>1</v>
      </c>
      <c r="K44" s="41">
        <f>MIN(J44,E44)</f>
        <v>1</v>
      </c>
      <c r="L44" s="35" t="s">
        <v>74</v>
      </c>
      <c r="M44" t="str">
        <f t="shared" si="3"/>
        <v>Uguali</v>
      </c>
      <c r="N44" s="47">
        <f t="shared" si="4"/>
        <v>2</v>
      </c>
      <c r="O44" s="89">
        <f t="shared" si="5"/>
        <v>0</v>
      </c>
      <c r="P44" s="84"/>
      <c r="Q44" s="80"/>
    </row>
    <row r="45" spans="2:17" s="44" customFormat="1" ht="15.75" thickBot="1" x14ac:dyDescent="0.3">
      <c r="B45" s="75" t="s">
        <v>37</v>
      </c>
      <c r="C45" s="64" t="s">
        <v>62</v>
      </c>
      <c r="D45" s="120">
        <v>1</v>
      </c>
      <c r="E45" s="48">
        <v>1</v>
      </c>
      <c r="F45" s="49">
        <v>1</v>
      </c>
      <c r="G45" s="50">
        <f t="shared" si="7"/>
        <v>0</v>
      </c>
      <c r="H45" s="51"/>
      <c r="I45" s="52"/>
      <c r="J45" s="122">
        <f t="shared" si="8"/>
        <v>1</v>
      </c>
      <c r="K45" s="53">
        <f>MIN(J45,E45)</f>
        <v>1</v>
      </c>
      <c r="L45" s="54" t="s">
        <v>71</v>
      </c>
      <c r="M45" t="str">
        <f t="shared" si="3"/>
        <v>Uguali</v>
      </c>
      <c r="N45" s="90">
        <f t="shared" si="4"/>
        <v>0</v>
      </c>
      <c r="O45" s="91">
        <f t="shared" si="5"/>
        <v>0</v>
      </c>
      <c r="P45" s="85"/>
      <c r="Q45" s="81"/>
    </row>
    <row r="46" spans="2:17" ht="15.75" thickBot="1" x14ac:dyDescent="0.3">
      <c r="B46" s="76" t="s">
        <v>77</v>
      </c>
      <c r="D46" s="55">
        <f>SUM(D4:D45)</f>
        <v>120</v>
      </c>
      <c r="E46" s="56">
        <f t="shared" ref="E46:K46" si="9">SUM(E4:E45)</f>
        <v>101</v>
      </c>
      <c r="F46" s="56">
        <f t="shared" si="9"/>
        <v>86</v>
      </c>
      <c r="G46" s="56">
        <f t="shared" si="9"/>
        <v>-34</v>
      </c>
      <c r="H46" s="56">
        <f t="shared" si="9"/>
        <v>1</v>
      </c>
      <c r="I46" s="57">
        <f t="shared" si="9"/>
        <v>22</v>
      </c>
      <c r="J46" s="55">
        <f t="shared" si="9"/>
        <v>107</v>
      </c>
      <c r="K46" s="58">
        <f t="shared" si="9"/>
        <v>98</v>
      </c>
      <c r="L46" s="58">
        <f t="shared" ref="L46" si="10">SUM(L4:L45)</f>
        <v>0</v>
      </c>
      <c r="M46" s="57">
        <f t="shared" ref="M46" si="11">SUM(M4:M45)</f>
        <v>0</v>
      </c>
      <c r="N46" s="88">
        <f t="shared" ref="N46" si="12">SUM(N4:N45)</f>
        <v>13</v>
      </c>
      <c r="O46" s="86">
        <f t="shared" ref="O46" si="13">SUM(O4:O45)</f>
        <v>3</v>
      </c>
      <c r="Q46" s="82">
        <f>SUM(Q4:Q45)</f>
        <v>1</v>
      </c>
    </row>
  </sheetData>
  <autoFilter ref="B3:Q3" xr:uid="{00000000-0009-0000-0000-000000000000}"/>
  <sortState xmlns:xlrd2="http://schemas.microsoft.com/office/spreadsheetml/2017/richdata2" ref="B3:K44">
    <sortCondition ref="B3:B44"/>
  </sortState>
  <dataConsolidate>
    <dataRefs count="1">
      <dataRef ref="I3:I17" sheet="Aule inadeguate 1° ciclo 7 Set" r:id="rId1"/>
    </dataRefs>
  </dataConsolidate>
  <mergeCells count="1">
    <mergeCell ref="B2:O2"/>
  </mergeCell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5BB9B28-F3C0-4D09-A9DF-01378BDA4626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2"/>
              <x14:cfIcon iconSet="NoIcons" iconId="0"/>
              <x14:cfIcon iconSet="3Triangles" iconId="0"/>
            </x14:iconSet>
          </x14:cfRule>
          <xm:sqref>N4:O45</xm:sqref>
        </x14:conditionalFormatting>
        <x14:conditionalFormatting xmlns:xm="http://schemas.microsoft.com/office/excel/2006/main">
          <x14:cfRule type="iconSet" priority="1" id="{5F5F87CE-E5BF-4EB4-A640-B00A383D619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2"/>
              <x14:cfIcon iconSet="NoIcons" iconId="0"/>
              <x14:cfIcon iconSet="3Triangles" iconId="0"/>
            </x14:iconSet>
          </x14:cfRule>
          <xm:sqref>N46:O46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9"/>
  <sheetViews>
    <sheetView zoomScale="85" zoomScaleNormal="85" workbookViewId="0">
      <pane ySplit="3" topLeftCell="A4" activePane="bottomLeft" state="frozen"/>
      <selection pane="bottomLeft" activeCell="L11" sqref="L11"/>
    </sheetView>
  </sheetViews>
  <sheetFormatPr defaultColWidth="9" defaultRowHeight="15" x14ac:dyDescent="0.25"/>
  <cols>
    <col min="1" max="1" width="1" style="77" customWidth="1"/>
    <col min="2" max="2" width="51.42578125" style="77" bestFit="1" customWidth="1"/>
    <col min="3" max="3" width="11.5703125" style="77" customWidth="1"/>
    <col min="4" max="4" width="12.140625" style="77" customWidth="1"/>
    <col min="5" max="5" width="18" style="77" customWidth="1"/>
    <col min="6" max="6" width="9.7109375" style="77" hidden="1" customWidth="1"/>
    <col min="7" max="7" width="9.7109375" style="77" customWidth="1"/>
    <col min="8" max="16384" width="9" style="77"/>
  </cols>
  <sheetData>
    <row r="1" spans="2:6" ht="5.45" customHeight="1" thickBot="1" x14ac:dyDescent="0.3"/>
    <row r="2" spans="2:6" ht="15.75" thickBot="1" x14ac:dyDescent="0.3">
      <c r="B2" s="126" t="s">
        <v>114</v>
      </c>
      <c r="C2" s="127"/>
      <c r="D2" s="127"/>
      <c r="E2" s="128"/>
    </row>
    <row r="3" spans="2:6" ht="60" x14ac:dyDescent="0.25">
      <c r="B3" s="104" t="s">
        <v>100</v>
      </c>
      <c r="C3" s="101" t="s">
        <v>116</v>
      </c>
      <c r="D3" s="101" t="s">
        <v>117</v>
      </c>
      <c r="E3" s="101" t="s">
        <v>118</v>
      </c>
      <c r="F3"/>
    </row>
    <row r="4" spans="2:6" x14ac:dyDescent="0.25">
      <c r="B4" s="105" t="s">
        <v>99</v>
      </c>
      <c r="C4" s="69">
        <f>SUM(C5:C6)</f>
        <v>4</v>
      </c>
      <c r="D4" s="69">
        <f>SUM(D5:D6)</f>
        <v>5</v>
      </c>
      <c r="E4" s="69">
        <f>SUM(E5:E6)</f>
        <v>-1</v>
      </c>
      <c r="F4"/>
    </row>
    <row r="5" spans="2:6" x14ac:dyDescent="0.25">
      <c r="B5" s="106" t="s">
        <v>98</v>
      </c>
      <c r="C5" s="102">
        <v>4</v>
      </c>
      <c r="D5" s="102">
        <v>4</v>
      </c>
      <c r="E5" s="102">
        <f>C5-D5</f>
        <v>0</v>
      </c>
      <c r="F5"/>
    </row>
    <row r="6" spans="2:6" x14ac:dyDescent="0.25">
      <c r="B6" s="107" t="s">
        <v>97</v>
      </c>
      <c r="C6" s="102">
        <v>0</v>
      </c>
      <c r="D6" s="102">
        <v>1</v>
      </c>
      <c r="E6" s="102">
        <f>C6-D6</f>
        <v>-1</v>
      </c>
      <c r="F6"/>
    </row>
    <row r="7" spans="2:6" x14ac:dyDescent="0.25">
      <c r="B7" s="105" t="s">
        <v>105</v>
      </c>
      <c r="C7" s="69">
        <f>SUM(C8:C11)</f>
        <v>16</v>
      </c>
      <c r="D7" s="69">
        <f>SUM(D8:D11)</f>
        <v>16</v>
      </c>
      <c r="E7" s="69">
        <f>SUM(E8:E11)</f>
        <v>0</v>
      </c>
      <c r="F7" t="s">
        <v>104</v>
      </c>
    </row>
    <row r="8" spans="2:6" x14ac:dyDescent="0.25">
      <c r="B8" s="106" t="s">
        <v>96</v>
      </c>
      <c r="C8" s="102">
        <v>4</v>
      </c>
      <c r="D8" s="102">
        <v>4</v>
      </c>
      <c r="E8" s="102">
        <f>C8-D8</f>
        <v>0</v>
      </c>
      <c r="F8"/>
    </row>
    <row r="9" spans="2:6" x14ac:dyDescent="0.25">
      <c r="B9" s="106" t="s">
        <v>95</v>
      </c>
      <c r="C9" s="102">
        <v>6</v>
      </c>
      <c r="D9" s="102">
        <v>6</v>
      </c>
      <c r="E9" s="102">
        <f>C9-D9</f>
        <v>0</v>
      </c>
      <c r="F9"/>
    </row>
    <row r="10" spans="2:6" x14ac:dyDescent="0.25">
      <c r="B10" s="106" t="s">
        <v>94</v>
      </c>
      <c r="C10" s="102">
        <v>1</v>
      </c>
      <c r="D10" s="102">
        <v>1</v>
      </c>
      <c r="E10" s="102">
        <f>C10-D10</f>
        <v>0</v>
      </c>
      <c r="F10"/>
    </row>
    <row r="11" spans="2:6" x14ac:dyDescent="0.25">
      <c r="B11" s="106" t="s">
        <v>93</v>
      </c>
      <c r="C11" s="102">
        <v>5</v>
      </c>
      <c r="D11" s="102">
        <v>5</v>
      </c>
      <c r="E11" s="102">
        <f>C11-D11</f>
        <v>0</v>
      </c>
      <c r="F11"/>
    </row>
    <row r="12" spans="2:6" x14ac:dyDescent="0.25">
      <c r="B12" s="105" t="s">
        <v>92</v>
      </c>
      <c r="C12" s="69">
        <f>SUM(C13:C18)</f>
        <v>84</v>
      </c>
      <c r="D12" s="69">
        <f>SUM(D13:D18)</f>
        <v>22</v>
      </c>
      <c r="E12" s="69">
        <f>SUM(E13:E18)</f>
        <v>62</v>
      </c>
      <c r="F12"/>
    </row>
    <row r="13" spans="2:6" x14ac:dyDescent="0.25">
      <c r="B13" s="106" t="s">
        <v>91</v>
      </c>
      <c r="C13" s="102">
        <v>1</v>
      </c>
      <c r="D13" s="102">
        <v>1</v>
      </c>
      <c r="E13" s="102">
        <f t="shared" ref="E13:E18" si="0">C13-D13</f>
        <v>0</v>
      </c>
      <c r="F13"/>
    </row>
    <row r="14" spans="2:6" x14ac:dyDescent="0.25">
      <c r="B14" s="106" t="s">
        <v>108</v>
      </c>
      <c r="C14" s="102">
        <v>22</v>
      </c>
      <c r="D14" s="102">
        <v>0</v>
      </c>
      <c r="E14" s="102">
        <f t="shared" si="0"/>
        <v>22</v>
      </c>
      <c r="F14"/>
    </row>
    <row r="15" spans="2:6" x14ac:dyDescent="0.25">
      <c r="B15" s="106" t="s">
        <v>90</v>
      </c>
      <c r="C15" s="102">
        <v>26</v>
      </c>
      <c r="D15" s="102">
        <v>3</v>
      </c>
      <c r="E15" s="102">
        <f t="shared" si="0"/>
        <v>23</v>
      </c>
      <c r="F15"/>
    </row>
    <row r="16" spans="2:6" x14ac:dyDescent="0.25">
      <c r="B16" s="106" t="s">
        <v>109</v>
      </c>
      <c r="C16" s="102">
        <v>17</v>
      </c>
      <c r="D16" s="102">
        <v>0</v>
      </c>
      <c r="E16" s="102">
        <f t="shared" si="0"/>
        <v>17</v>
      </c>
      <c r="F16"/>
    </row>
    <row r="17" spans="2:6" x14ac:dyDescent="0.25">
      <c r="B17" s="106" t="s">
        <v>89</v>
      </c>
      <c r="C17" s="102">
        <v>10</v>
      </c>
      <c r="D17" s="102">
        <v>10</v>
      </c>
      <c r="E17" s="102">
        <f t="shared" si="0"/>
        <v>0</v>
      </c>
      <c r="F17"/>
    </row>
    <row r="18" spans="2:6" x14ac:dyDescent="0.25">
      <c r="B18" s="106" t="s">
        <v>88</v>
      </c>
      <c r="C18" s="102">
        <v>8</v>
      </c>
      <c r="D18" s="102">
        <v>8</v>
      </c>
      <c r="E18" s="102">
        <f t="shared" si="0"/>
        <v>0</v>
      </c>
      <c r="F18"/>
    </row>
    <row r="19" spans="2:6" x14ac:dyDescent="0.25">
      <c r="B19" s="105" t="s">
        <v>87</v>
      </c>
      <c r="C19" s="69">
        <f>SUM(C20:C28)</f>
        <v>35</v>
      </c>
      <c r="D19" s="69">
        <f>SUM(D20:D28)</f>
        <v>31</v>
      </c>
      <c r="E19" s="69">
        <f>SUM(E20:E28)</f>
        <v>4</v>
      </c>
      <c r="F19"/>
    </row>
    <row r="20" spans="2:6" x14ac:dyDescent="0.25">
      <c r="B20" s="106" t="s">
        <v>86</v>
      </c>
      <c r="C20" s="102">
        <v>2</v>
      </c>
      <c r="D20" s="102">
        <v>0</v>
      </c>
      <c r="E20" s="102">
        <f t="shared" ref="E20:E28" si="1">C20-D20</f>
        <v>2</v>
      </c>
      <c r="F20" t="s">
        <v>103</v>
      </c>
    </row>
    <row r="21" spans="2:6" x14ac:dyDescent="0.25">
      <c r="B21" s="106" t="s">
        <v>85</v>
      </c>
      <c r="C21" s="102">
        <v>14</v>
      </c>
      <c r="D21" s="102">
        <v>14</v>
      </c>
      <c r="E21" s="102">
        <f t="shared" si="1"/>
        <v>0</v>
      </c>
      <c r="F21"/>
    </row>
    <row r="22" spans="2:6" x14ac:dyDescent="0.25">
      <c r="B22" s="106" t="s">
        <v>84</v>
      </c>
      <c r="C22" s="102">
        <v>1</v>
      </c>
      <c r="D22" s="102">
        <v>0</v>
      </c>
      <c r="E22" s="102">
        <f t="shared" si="1"/>
        <v>1</v>
      </c>
      <c r="F22" t="s">
        <v>103</v>
      </c>
    </row>
    <row r="23" spans="2:6" x14ac:dyDescent="0.25">
      <c r="B23" s="106" t="s">
        <v>83</v>
      </c>
      <c r="C23" s="102">
        <v>1</v>
      </c>
      <c r="D23" s="102">
        <v>0</v>
      </c>
      <c r="E23" s="102">
        <f t="shared" si="1"/>
        <v>1</v>
      </c>
      <c r="F23" t="s">
        <v>103</v>
      </c>
    </row>
    <row r="24" spans="2:6" x14ac:dyDescent="0.25">
      <c r="B24" s="106" t="s">
        <v>82</v>
      </c>
      <c r="C24" s="102">
        <v>5</v>
      </c>
      <c r="D24" s="102">
        <v>5</v>
      </c>
      <c r="E24" s="102">
        <f t="shared" si="1"/>
        <v>0</v>
      </c>
      <c r="F24"/>
    </row>
    <row r="25" spans="2:6" x14ac:dyDescent="0.25">
      <c r="B25" s="106" t="s">
        <v>81</v>
      </c>
      <c r="C25" s="102">
        <v>2</v>
      </c>
      <c r="D25" s="102">
        <v>2</v>
      </c>
      <c r="E25" s="102">
        <f t="shared" si="1"/>
        <v>0</v>
      </c>
      <c r="F25"/>
    </row>
    <row r="26" spans="2:6" x14ac:dyDescent="0.25">
      <c r="B26" s="106" t="s">
        <v>80</v>
      </c>
      <c r="C26" s="102">
        <v>4</v>
      </c>
      <c r="D26" s="102">
        <v>0</v>
      </c>
      <c r="E26" s="102">
        <f t="shared" si="1"/>
        <v>4</v>
      </c>
      <c r="F26" t="s">
        <v>103</v>
      </c>
    </row>
    <row r="27" spans="2:6" x14ac:dyDescent="0.25">
      <c r="B27" s="106" t="s">
        <v>79</v>
      </c>
      <c r="C27" s="102">
        <v>6</v>
      </c>
      <c r="D27" s="102">
        <v>6</v>
      </c>
      <c r="E27" s="102">
        <f t="shared" si="1"/>
        <v>0</v>
      </c>
      <c r="F27"/>
    </row>
    <row r="28" spans="2:6" x14ac:dyDescent="0.25">
      <c r="B28" s="106" t="s">
        <v>102</v>
      </c>
      <c r="C28" s="102">
        <v>0</v>
      </c>
      <c r="D28" s="102">
        <v>4</v>
      </c>
      <c r="E28" s="102">
        <f t="shared" si="1"/>
        <v>-4</v>
      </c>
      <c r="F28" t="s">
        <v>101</v>
      </c>
    </row>
    <row r="29" spans="2:6" ht="15.75" thickBot="1" x14ac:dyDescent="0.3">
      <c r="B29" s="108" t="s">
        <v>78</v>
      </c>
      <c r="C29" s="103">
        <f>SUM(C19,C12,C7,C4)</f>
        <v>139</v>
      </c>
      <c r="D29" s="103">
        <f>SUM(D19,D12,D7,D4)</f>
        <v>74</v>
      </c>
      <c r="E29" s="103">
        <f>E4+E7+E12+E19</f>
        <v>65</v>
      </c>
      <c r="F29"/>
    </row>
  </sheetData>
  <mergeCells count="1">
    <mergeCell ref="B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49424F3-12CB-4860-8735-40F3D86544C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2"/>
              <x14:cfIcon iconSet="NoIcons" iconId="0"/>
              <x14:cfIcon iconSet="3Triangles" iconId="0"/>
            </x14:iconSet>
          </x14:cfRule>
          <xm:sqref>E4:E29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1° ciclo - Rif. 7 Set</vt:lpstr>
      <vt:lpstr>2° ciclo - Rif. 9 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2020-09-12T09:22:50Z</dcterms:modified>
</cp:coreProperties>
</file>