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Quotidiani\vaccini 5-18 ottobre\"/>
    </mc:Choice>
  </mc:AlternateContent>
  <xr:revisionPtr revIDLastSave="0" documentId="13_ncr:1_{792A50ED-574C-4F74-9D04-01C091506815}" xr6:coauthVersionLast="46" xr6:coauthVersionMax="46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8" i="1" l="1"/>
  <c r="N19" i="1"/>
  <c r="O18" i="1"/>
  <c r="O19" i="1"/>
  <c r="O17" i="1"/>
  <c r="N17" i="1"/>
  <c r="E19" i="1"/>
  <c r="F19" i="1"/>
  <c r="F12" i="1"/>
  <c r="E12" i="1"/>
  <c r="F5" i="1"/>
  <c r="E5" i="1"/>
  <c r="G19" i="1"/>
  <c r="D19" i="1"/>
  <c r="C19" i="1"/>
  <c r="B19" i="1"/>
  <c r="B12" i="1"/>
  <c r="C12" i="1"/>
  <c r="D12" i="1"/>
  <c r="G12" i="1"/>
  <c r="G5" i="1"/>
  <c r="D5" i="1"/>
  <c r="C5" i="1"/>
  <c r="B5" i="1"/>
  <c r="P19" i="1"/>
  <c r="M19" i="1"/>
  <c r="L19" i="1"/>
  <c r="K19" i="1"/>
  <c r="O12" i="1"/>
  <c r="N12" i="1"/>
  <c r="P12" i="1"/>
  <c r="M12" i="1"/>
  <c r="Q12" i="1" s="1"/>
  <c r="L12" i="1"/>
  <c r="K12" i="1"/>
  <c r="H18" i="1"/>
  <c r="H11" i="1"/>
  <c r="H4" i="1"/>
  <c r="H17" i="1"/>
  <c r="H10" i="1"/>
  <c r="H3" i="1"/>
  <c r="Q18" i="1"/>
  <c r="Q11" i="1"/>
  <c r="Q17" i="1"/>
  <c r="Q10" i="1"/>
  <c r="Q4" i="1"/>
  <c r="Q5" i="1"/>
  <c r="Q3" i="1"/>
  <c r="O5" i="1"/>
  <c r="N5" i="1"/>
  <c r="P5" i="1"/>
  <c r="M5" i="1"/>
  <c r="L5" i="1"/>
  <c r="K5" i="1"/>
  <c r="K18" i="1"/>
  <c r="P18" i="1" s="1"/>
  <c r="K17" i="1"/>
  <c r="L18" i="1"/>
  <c r="L17" i="1"/>
  <c r="P4" i="1"/>
  <c r="P3" i="1"/>
  <c r="P11" i="1"/>
  <c r="P10" i="1"/>
  <c r="P17" i="1"/>
  <c r="G18" i="1"/>
  <c r="G17" i="1"/>
  <c r="G11" i="1"/>
  <c r="G10" i="1"/>
  <c r="G4" i="1"/>
  <c r="G3" i="1"/>
  <c r="F18" i="1"/>
  <c r="F17" i="1"/>
  <c r="O11" i="1"/>
  <c r="O10" i="1"/>
  <c r="F11" i="1"/>
  <c r="F10" i="1"/>
  <c r="O4" i="1"/>
  <c r="O3" i="1"/>
  <c r="F4" i="1"/>
  <c r="F3" i="1"/>
  <c r="E10" i="1"/>
  <c r="E18" i="1"/>
  <c r="E17" i="1"/>
  <c r="N11" i="1"/>
  <c r="N10" i="1"/>
  <c r="N3" i="1"/>
  <c r="E11" i="1"/>
  <c r="N4" i="1"/>
  <c r="E4" i="1"/>
  <c r="E3" i="1"/>
  <c r="H19" i="1" l="1"/>
  <c r="H12" i="1"/>
  <c r="H5" i="1"/>
  <c r="Q19" i="1"/>
</calcChain>
</file>

<file path=xl/sharedStrings.xml><?xml version="1.0" encoding="utf-8"?>
<sst xmlns="http://schemas.openxmlformats.org/spreadsheetml/2006/main" count="72" uniqueCount="17">
  <si>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</si>
  <si>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</si>
  <si>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</si>
  <si>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</si>
  <si>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</si>
  <si>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</si>
  <si>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</si>
  <si>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</si>
  <si>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</si>
  <si>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Ciclo Completo</t>
  </si>
  <si>
    <t>% Adesione 1° Dose</t>
  </si>
  <si>
    <t>% Adesione Ciclo Completo</t>
  </si>
  <si>
    <t>Pop. ISTAT</t>
  </si>
  <si>
    <t>Non vaccinati</t>
  </si>
  <si>
    <t>% Non vaccinati</t>
  </si>
  <si>
    <t>Totale</t>
  </si>
  <si>
    <t>CLASSE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</si>
</sst>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1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2" xfId="1" applyNumberFormat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Q54"/>
  <sheetViews>
    <sheetView tabSelected="1" zoomScale="80" zoomScaleNormal="80" workbookViewId="0">
      <selection activeCell="A24" sqref="A24"/>
    </sheetView>
  </sheetViews>
  <sheetFormatPr defaultRowHeight="11.25" x14ac:dyDescent="0.25"/>
  <cols>
    <col min="1" max="1" width="14.7109375" style="5" customWidth="1"/>
    <col min="2" max="2" width="10.7109375" style="3" customWidth="1"/>
    <col min="3" max="3" width="13" style="3" customWidth="1"/>
    <col min="4" max="4" width="11.42578125" style="3" customWidth="1"/>
    <col min="5" max="5" width="15.7109375" style="3" customWidth="1"/>
    <col min="6" max="6" width="21.140625" style="3" bestFit="1" customWidth="1"/>
    <col min="7" max="8" width="16.5703125" style="3" customWidth="1"/>
    <col min="9" max="9" width="4.7109375" style="3" customWidth="1"/>
    <col min="10" max="10" width="14.7109375" style="3" customWidth="1"/>
    <col min="11" max="11" width="12.7109375" style="3" customWidth="1"/>
    <col min="12" max="12" width="18.5703125" style="3" customWidth="1"/>
    <col min="13" max="13" width="13.85546875" style="3" customWidth="1"/>
    <col min="14" max="14" width="16" style="3" customWidth="1"/>
    <col min="15" max="15" width="21.140625" style="3" bestFit="1" customWidth="1"/>
    <col min="16" max="17" width="15.5703125" style="3" customWidth="1"/>
    <col min="18" max="16384" width="9.140625" style="3"/>
  </cols>
  <sheetData>
    <row r="1" spans="1:17" ht="10.5" customHeight="1" x14ac:dyDescent="0.25">
      <c r="A1" s="18" t="s">
        <v>16</v>
      </c>
      <c r="B1" s="10" t="s">
        <v>2</v>
      </c>
      <c r="C1" s="10"/>
      <c r="D1" s="10"/>
      <c r="E1" s="10"/>
      <c r="F1" s="10"/>
      <c r="G1" s="10"/>
      <c r="H1" s="10"/>
      <c r="J1" s="18" t="s">
        <v>16</v>
      </c>
      <c r="K1" s="10" t="s">
        <v>3</v>
      </c>
      <c r="L1" s="10"/>
      <c r="M1" s="10"/>
      <c r="N1" s="10"/>
      <c r="O1" s="10"/>
      <c r="P1" s="10"/>
      <c r="Q1" s="10"/>
    </row>
    <row r="2" spans="1:17" ht="10.5" customHeight="1" x14ac:dyDescent="0.25">
      <c r="A2" s="19"/>
      <c r="B2" s="23" t="s">
        <v>8</v>
      </c>
      <c r="C2" s="23" t="s">
        <v>9</v>
      </c>
      <c r="D2" s="23" t="s">
        <v>12</v>
      </c>
      <c r="E2" s="23" t="s">
        <v>10</v>
      </c>
      <c r="F2" s="23" t="s">
        <v>11</v>
      </c>
      <c r="G2" s="23" t="s">
        <v>13</v>
      </c>
      <c r="H2" s="23" t="s">
        <v>14</v>
      </c>
      <c r="J2" s="19"/>
      <c r="K2" s="20" t="s">
        <v>8</v>
      </c>
      <c r="L2" s="21" t="s">
        <v>9</v>
      </c>
      <c r="M2" s="22" t="s">
        <v>12</v>
      </c>
      <c r="N2" s="22" t="s">
        <v>10</v>
      </c>
      <c r="O2" s="22" t="s">
        <v>11</v>
      </c>
      <c r="P2" s="22" t="s">
        <v>13</v>
      </c>
      <c r="Q2" s="23" t="s">
        <v>14</v>
      </c>
    </row>
    <row r="3" spans="1:17" ht="10.5" customHeight="1" x14ac:dyDescent="0.25">
      <c r="A3" s="16" t="s">
        <v>0</v>
      </c>
      <c r="B3" s="9">
        <v>13596</v>
      </c>
      <c r="C3" s="9">
        <v>11861</v>
      </c>
      <c r="D3" s="9">
        <v>17467</v>
      </c>
      <c r="E3" s="6">
        <f>B3/D3</f>
        <v>0.77838209194481023</v>
      </c>
      <c r="F3" s="6">
        <f>C3/D3</f>
        <v>0.6790519264899525</v>
      </c>
      <c r="G3" s="9">
        <f>D3-B3</f>
        <v>3871</v>
      </c>
      <c r="H3" s="17">
        <f>G3/D3</f>
        <v>0.2216179080551898</v>
      </c>
      <c r="J3" s="4" t="s">
        <v>0</v>
      </c>
      <c r="K3" s="1">
        <v>4943</v>
      </c>
      <c r="L3" s="7">
        <v>4415</v>
      </c>
      <c r="M3" s="2">
        <v>7125</v>
      </c>
      <c r="N3" s="6">
        <f>K3/M3</f>
        <v>0.69375438596491223</v>
      </c>
      <c r="O3" s="6">
        <f>L3/M3</f>
        <v>0.61964912280701756</v>
      </c>
      <c r="P3" s="8">
        <f>M3-K3</f>
        <v>2182</v>
      </c>
      <c r="Q3" s="17">
        <f>P3/M3</f>
        <v>0.30624561403508771</v>
      </c>
    </row>
    <row r="4" spans="1:17" ht="10.5" customHeight="1" x14ac:dyDescent="0.25">
      <c r="A4" s="16" t="s">
        <v>1</v>
      </c>
      <c r="B4" s="9">
        <v>15248</v>
      </c>
      <c r="C4" s="9">
        <v>13691</v>
      </c>
      <c r="D4" s="9">
        <v>17138</v>
      </c>
      <c r="E4" s="6">
        <f t="shared" ref="E4:E5" si="0">B4/D4</f>
        <v>0.88971875364686659</v>
      </c>
      <c r="F4" s="6">
        <f t="shared" ref="F4:F5" si="1">C4/D4</f>
        <v>0.79886801260357099</v>
      </c>
      <c r="G4" s="9">
        <f>D4-B4</f>
        <v>1890</v>
      </c>
      <c r="H4" s="17">
        <f t="shared" ref="H4:H5" si="2">G4/D4</f>
        <v>0.11028124635313338</v>
      </c>
      <c r="J4" s="11" t="s">
        <v>1</v>
      </c>
      <c r="K4" s="12">
        <v>6036</v>
      </c>
      <c r="L4" s="13">
        <v>5541</v>
      </c>
      <c r="M4" s="14">
        <v>7202</v>
      </c>
      <c r="N4" s="15">
        <f t="shared" ref="N4:N5" si="3">K4/M4</f>
        <v>0.83810052763121357</v>
      </c>
      <c r="O4" s="15">
        <f t="shared" ref="O4:O5" si="4">L4/M4</f>
        <v>0.76936961955012495</v>
      </c>
      <c r="P4" s="14">
        <f t="shared" ref="P4" si="5">M4-K4</f>
        <v>1166</v>
      </c>
      <c r="Q4" s="17">
        <f t="shared" ref="Q4:Q5" si="6">P4/M4</f>
        <v>0.16189947236878643</v>
      </c>
    </row>
    <row r="5" spans="1:17" ht="10.5" customHeight="1" x14ac:dyDescent="0.25">
      <c r="A5" s="24" t="s">
        <v>15</v>
      </c>
      <c r="B5" s="25">
        <f>SUM(B3:B4)</f>
        <v>28844</v>
      </c>
      <c r="C5" s="25">
        <f>SUM(C3:C4)</f>
        <v>25552</v>
      </c>
      <c r="D5" s="25">
        <f>SUM(D3:D4)</f>
        <v>34605</v>
      </c>
      <c r="E5" s="26">
        <f t="shared" si="0"/>
        <v>0.83352116746134952</v>
      </c>
      <c r="F5" s="26">
        <f t="shared" si="1"/>
        <v>0.73839040601069206</v>
      </c>
      <c r="G5" s="25">
        <f>SUM(G3:G4)</f>
        <v>5761</v>
      </c>
      <c r="H5" s="27">
        <f t="shared" si="2"/>
        <v>0.16647883253865048</v>
      </c>
      <c r="J5" s="25" t="s">
        <v>15</v>
      </c>
      <c r="K5" s="25">
        <f>SUM(K3:K4)</f>
        <v>10979</v>
      </c>
      <c r="L5" s="25">
        <f>SUM(L3:L4)</f>
        <v>9956</v>
      </c>
      <c r="M5" s="25">
        <f>SUM(M3:M4)</f>
        <v>14327</v>
      </c>
      <c r="N5" s="26">
        <f t="shared" si="3"/>
        <v>0.76631534864242334</v>
      </c>
      <c r="O5" s="26">
        <f t="shared" si="4"/>
        <v>0.69491170517205281</v>
      </c>
      <c r="P5" s="25">
        <f>SUM(P3:P4)</f>
        <v>3348</v>
      </c>
      <c r="Q5" s="27">
        <f t="shared" si="6"/>
        <v>0.2336846513575766</v>
      </c>
    </row>
    <row r="6" spans="1:17" ht="10.5" customHeight="1" x14ac:dyDescent="0.25"/>
    <row r="7" spans="1:17" ht="10.5" customHeight="1" x14ac:dyDescent="0.25"/>
    <row r="8" spans="1:17" ht="10.5" customHeight="1" x14ac:dyDescent="0.25">
      <c r="A8" s="18" t="s">
        <v>16</v>
      </c>
      <c r="B8" s="10" t="s">
        <v>4</v>
      </c>
      <c r="C8" s="10"/>
      <c r="D8" s="10"/>
      <c r="E8" s="10"/>
      <c r="F8" s="10"/>
      <c r="G8" s="10"/>
      <c r="H8" s="10"/>
      <c r="J8" s="18" t="s">
        <v>16</v>
      </c>
      <c r="K8" s="10" t="s">
        <v>5</v>
      </c>
      <c r="L8" s="10"/>
      <c r="M8" s="10"/>
      <c r="N8" s="10"/>
      <c r="O8" s="10"/>
      <c r="P8" s="10"/>
      <c r="Q8" s="10"/>
    </row>
    <row r="9" spans="1:17" ht="10.5" customHeight="1" x14ac:dyDescent="0.25">
      <c r="A9" s="19"/>
      <c r="B9" s="23" t="s">
        <v>8</v>
      </c>
      <c r="C9" s="23" t="s">
        <v>9</v>
      </c>
      <c r="D9" s="23" t="s">
        <v>12</v>
      </c>
      <c r="E9" s="23" t="s">
        <v>10</v>
      </c>
      <c r="F9" s="23" t="s">
        <v>11</v>
      </c>
      <c r="G9" s="23" t="s">
        <v>13</v>
      </c>
      <c r="H9" s="23" t="s">
        <v>14</v>
      </c>
      <c r="J9" s="19"/>
      <c r="K9" s="23" t="s">
        <v>8</v>
      </c>
      <c r="L9" s="23" t="s">
        <v>9</v>
      </c>
      <c r="M9" s="23" t="s">
        <v>12</v>
      </c>
      <c r="N9" s="23" t="s">
        <v>10</v>
      </c>
      <c r="O9" s="23" t="s">
        <v>11</v>
      </c>
      <c r="P9" s="23" t="s">
        <v>13</v>
      </c>
      <c r="Q9" s="23" t="s">
        <v>14</v>
      </c>
    </row>
    <row r="10" spans="1:17" ht="10.5" customHeight="1" x14ac:dyDescent="0.25">
      <c r="A10" s="16" t="s">
        <v>0</v>
      </c>
      <c r="B10" s="9">
        <v>8960</v>
      </c>
      <c r="C10" s="9">
        <v>7839</v>
      </c>
      <c r="D10" s="9">
        <v>13538</v>
      </c>
      <c r="E10" s="6">
        <f>B10/D10</f>
        <v>0.66184074457083764</v>
      </c>
      <c r="F10" s="6">
        <f>C10/D10</f>
        <v>0.57903678534495495</v>
      </c>
      <c r="G10" s="9">
        <f>D10-B10</f>
        <v>4578</v>
      </c>
      <c r="H10" s="17">
        <f>G10/D10</f>
        <v>0.33815925542916236</v>
      </c>
      <c r="J10" s="16" t="s">
        <v>0</v>
      </c>
      <c r="K10" s="9">
        <v>6523</v>
      </c>
      <c r="L10" s="9">
        <v>5572</v>
      </c>
      <c r="M10" s="9">
        <v>11166</v>
      </c>
      <c r="N10" s="6">
        <f>K10/M10</f>
        <v>0.58418413039584449</v>
      </c>
      <c r="O10" s="6">
        <f>L10/M10</f>
        <v>0.49901486655919758</v>
      </c>
      <c r="P10" s="9">
        <f>M10-K10</f>
        <v>4643</v>
      </c>
      <c r="Q10" s="17">
        <f t="shared" ref="Q10:Q12" si="7">P10/M10</f>
        <v>0.41581586960415545</v>
      </c>
    </row>
    <row r="11" spans="1:17" ht="10.5" customHeight="1" x14ac:dyDescent="0.25">
      <c r="A11" s="16" t="s">
        <v>1</v>
      </c>
      <c r="B11" s="9">
        <v>10544</v>
      </c>
      <c r="C11" s="9">
        <v>9315</v>
      </c>
      <c r="D11" s="9">
        <v>13308</v>
      </c>
      <c r="E11" s="6">
        <f t="shared" ref="E11:E12" si="8">B11/D11</f>
        <v>0.79230538022242258</v>
      </c>
      <c r="F11" s="6">
        <f t="shared" ref="F11:F12" si="9">C11/D11</f>
        <v>0.69995491433724077</v>
      </c>
      <c r="G11" s="9">
        <f>D11-B11</f>
        <v>2764</v>
      </c>
      <c r="H11" s="17">
        <f t="shared" ref="H11:H12" si="10">G11/D11</f>
        <v>0.20769461977757739</v>
      </c>
      <c r="J11" s="16" t="s">
        <v>1</v>
      </c>
      <c r="K11" s="9">
        <v>8211</v>
      </c>
      <c r="L11" s="9">
        <v>7254</v>
      </c>
      <c r="M11" s="9">
        <v>11124</v>
      </c>
      <c r="N11" s="6">
        <f t="shared" ref="N11:N12" si="11">K11/M11</f>
        <v>0.73813376483279391</v>
      </c>
      <c r="O11" s="6">
        <f t="shared" ref="O11:O12" si="12">L11/M11</f>
        <v>0.65210355987055013</v>
      </c>
      <c r="P11" s="9">
        <f t="shared" ref="P11" si="13">M11-K11</f>
        <v>2913</v>
      </c>
      <c r="Q11" s="17">
        <f t="shared" si="7"/>
        <v>0.26186623516720603</v>
      </c>
    </row>
    <row r="12" spans="1:17" ht="10.5" customHeight="1" x14ac:dyDescent="0.25">
      <c r="A12" s="24" t="s">
        <v>15</v>
      </c>
      <c r="B12" s="25">
        <f>SUM(B10:B11)</f>
        <v>19504</v>
      </c>
      <c r="C12" s="25">
        <f>SUM(C10:C11)</f>
        <v>17154</v>
      </c>
      <c r="D12" s="25">
        <f>SUM(D10:D11)</f>
        <v>26846</v>
      </c>
      <c r="E12" s="26">
        <f t="shared" si="8"/>
        <v>0.72651419205840717</v>
      </c>
      <c r="F12" s="26">
        <f t="shared" si="9"/>
        <v>0.63897787379870374</v>
      </c>
      <c r="G12" s="25">
        <f>SUM(G10:G11)</f>
        <v>7342</v>
      </c>
      <c r="H12" s="27">
        <f t="shared" si="10"/>
        <v>0.27348580794159277</v>
      </c>
      <c r="J12" s="25" t="s">
        <v>15</v>
      </c>
      <c r="K12" s="25">
        <f>SUM(K10:K11)</f>
        <v>14734</v>
      </c>
      <c r="L12" s="25">
        <f>SUM(L10:L11)</f>
        <v>12826</v>
      </c>
      <c r="M12" s="25">
        <f>SUM(M10:M11)</f>
        <v>22290</v>
      </c>
      <c r="N12" s="26">
        <f t="shared" si="11"/>
        <v>0.66101390758187528</v>
      </c>
      <c r="O12" s="26">
        <f t="shared" si="12"/>
        <v>0.5754149842978914</v>
      </c>
      <c r="P12" s="25">
        <f>SUM(P10:P11)</f>
        <v>7556</v>
      </c>
      <c r="Q12" s="27">
        <f t="shared" si="7"/>
        <v>0.33898609241812472</v>
      </c>
    </row>
    <row r="13" spans="1:17" ht="10.5" customHeight="1" x14ac:dyDescent="0.25"/>
    <row r="14" spans="1:17" ht="10.5" customHeight="1" x14ac:dyDescent="0.25"/>
    <row r="15" spans="1:17" ht="10.5" customHeight="1" x14ac:dyDescent="0.25">
      <c r="A15" s="18" t="s">
        <v>16</v>
      </c>
      <c r="B15" s="10" t="s">
        <v>6</v>
      </c>
      <c r="C15" s="10"/>
      <c r="D15" s="10"/>
      <c r="E15" s="10"/>
      <c r="F15" s="10"/>
      <c r="G15" s="10"/>
      <c r="H15" s="10"/>
      <c r="J15" s="18" t="s">
        <v>16</v>
      </c>
      <c r="K15" s="10" t="s">
        <v>7</v>
      </c>
      <c r="L15" s="10"/>
      <c r="M15" s="10"/>
      <c r="N15" s="10"/>
      <c r="O15" s="10"/>
      <c r="P15" s="10"/>
      <c r="Q15" s="10"/>
    </row>
    <row r="16" spans="1:17" ht="10.5" customHeight="1" x14ac:dyDescent="0.25">
      <c r="A16" s="19"/>
      <c r="B16" s="23" t="s">
        <v>8</v>
      </c>
      <c r="C16" s="23" t="s">
        <v>9</v>
      </c>
      <c r="D16" s="23" t="s">
        <v>12</v>
      </c>
      <c r="E16" s="23" t="s">
        <v>10</v>
      </c>
      <c r="F16" s="23" t="s">
        <v>11</v>
      </c>
      <c r="G16" s="23" t="s">
        <v>13</v>
      </c>
      <c r="H16" s="23" t="s">
        <v>14</v>
      </c>
      <c r="J16" s="19"/>
      <c r="K16" s="23" t="s">
        <v>8</v>
      </c>
      <c r="L16" s="23" t="s">
        <v>9</v>
      </c>
      <c r="M16" s="23" t="s">
        <v>12</v>
      </c>
      <c r="N16" s="23" t="s">
        <v>10</v>
      </c>
      <c r="O16" s="23" t="s">
        <v>11</v>
      </c>
      <c r="P16" s="23" t="s">
        <v>13</v>
      </c>
      <c r="Q16" s="23" t="s">
        <v>14</v>
      </c>
    </row>
    <row r="17" spans="1:17" ht="10.5" customHeight="1" x14ac:dyDescent="0.25">
      <c r="A17" s="16" t="s">
        <v>0</v>
      </c>
      <c r="B17" s="9">
        <v>4036</v>
      </c>
      <c r="C17" s="9">
        <v>3482</v>
      </c>
      <c r="D17" s="9">
        <v>6025</v>
      </c>
      <c r="E17" s="6">
        <f>B17/D17</f>
        <v>0.66987551867219919</v>
      </c>
      <c r="F17" s="6">
        <f>C17/D17</f>
        <v>0.57792531120331947</v>
      </c>
      <c r="G17" s="9">
        <f>D17-B17</f>
        <v>1989</v>
      </c>
      <c r="H17" s="17">
        <f>G17/D17</f>
        <v>0.33012448132780081</v>
      </c>
      <c r="J17" s="16" t="s">
        <v>0</v>
      </c>
      <c r="K17" s="9">
        <f>B3+B10+B17+K3+K10</f>
        <v>38058</v>
      </c>
      <c r="L17" s="9">
        <f>C3+C10+C17+L3+L10</f>
        <v>33169</v>
      </c>
      <c r="M17" s="9">
        <v>55321</v>
      </c>
      <c r="N17" s="6">
        <f>K17/M17</f>
        <v>0.68794851864572226</v>
      </c>
      <c r="O17" s="6">
        <f>L17/M17</f>
        <v>0.59957339889011407</v>
      </c>
      <c r="P17" s="9">
        <f>M17-K17</f>
        <v>17263</v>
      </c>
      <c r="Q17" s="17">
        <f t="shared" ref="Q17:Q19" si="14">P17/M17</f>
        <v>0.31205148135427774</v>
      </c>
    </row>
    <row r="18" spans="1:17" ht="10.5" customHeight="1" x14ac:dyDescent="0.25">
      <c r="A18" s="16" t="s">
        <v>1</v>
      </c>
      <c r="B18" s="9">
        <v>5077</v>
      </c>
      <c r="C18" s="9">
        <v>4491</v>
      </c>
      <c r="D18" s="9">
        <v>6015</v>
      </c>
      <c r="E18" s="6">
        <f t="shared" ref="E18:E19" si="15">B18/D18</f>
        <v>0.84405652535328346</v>
      </c>
      <c r="F18" s="6">
        <f t="shared" ref="F18:F19" si="16">C18/D18</f>
        <v>0.74663341645885284</v>
      </c>
      <c r="G18" s="9">
        <f>D18-B18</f>
        <v>938</v>
      </c>
      <c r="H18" s="17">
        <f t="shared" ref="H18:H19" si="17">G18/D18</f>
        <v>0.15594347464671654</v>
      </c>
      <c r="J18" s="16" t="s">
        <v>1</v>
      </c>
      <c r="K18" s="9">
        <f>B4+B11+B18+K4+K11</f>
        <v>45116</v>
      </c>
      <c r="L18" s="9">
        <f>C4+C11+C18+L4+L11</f>
        <v>40292</v>
      </c>
      <c r="M18" s="9">
        <v>54787</v>
      </c>
      <c r="N18" s="6">
        <f t="shared" ref="N18:N19" si="18">K18/M18</f>
        <v>0.82348002263310638</v>
      </c>
      <c r="O18" s="6">
        <f t="shared" ref="O18:O19" si="19">L18/M18</f>
        <v>0.73542993775895737</v>
      </c>
      <c r="P18" s="9">
        <f t="shared" ref="P18" si="20">M18-K18</f>
        <v>9671</v>
      </c>
      <c r="Q18" s="17">
        <f t="shared" si="14"/>
        <v>0.17651997736689359</v>
      </c>
    </row>
    <row r="19" spans="1:17" ht="10.5" customHeight="1" x14ac:dyDescent="0.25">
      <c r="A19" s="24" t="s">
        <v>15</v>
      </c>
      <c r="B19" s="25">
        <f>SUM(B17:B18)</f>
        <v>9113</v>
      </c>
      <c r="C19" s="25">
        <f>SUM(C17:C18)</f>
        <v>7973</v>
      </c>
      <c r="D19" s="25">
        <f>SUM(D17:D18)</f>
        <v>12040</v>
      </c>
      <c r="E19" s="26">
        <f t="shared" si="15"/>
        <v>0.75689368770764121</v>
      </c>
      <c r="F19" s="26">
        <f t="shared" si="16"/>
        <v>0.66220930232558139</v>
      </c>
      <c r="G19" s="25">
        <f>SUM(G17:G18)</f>
        <v>2927</v>
      </c>
      <c r="H19" s="27">
        <f t="shared" si="17"/>
        <v>0.24310631229235879</v>
      </c>
      <c r="J19" s="25" t="s">
        <v>15</v>
      </c>
      <c r="K19" s="25">
        <f>SUM(K17:K18)</f>
        <v>83174</v>
      </c>
      <c r="L19" s="25">
        <f>SUM(L17:L18)</f>
        <v>73461</v>
      </c>
      <c r="M19" s="25">
        <f>SUM(M17:M18)</f>
        <v>110108</v>
      </c>
      <c r="N19" s="26">
        <f t="shared" si="18"/>
        <v>0.75538562138990806</v>
      </c>
      <c r="O19" s="26">
        <f t="shared" si="19"/>
        <v>0.66717223090057032</v>
      </c>
      <c r="P19" s="25">
        <f>SUM(P17:P18)</f>
        <v>26934</v>
      </c>
      <c r="Q19" s="27">
        <f t="shared" si="14"/>
        <v>0.24461437861009191</v>
      </c>
    </row>
    <row r="20" spans="1:17" ht="10.5" customHeight="1" x14ac:dyDescent="0.25"/>
    <row r="21" spans="1:17" ht="10.5" customHeight="1" x14ac:dyDescent="0.25"/>
    <row r="22" spans="1:17" ht="10.5" customHeight="1" x14ac:dyDescent="0.25"/>
    <row r="23" spans="1:17" ht="10.5" customHeight="1" x14ac:dyDescent="0.25"/>
    <row r="24" spans="1:17" ht="10.5" customHeight="1" x14ac:dyDescent="0.25"/>
    <row r="25" spans="1:17" ht="10.5" customHeight="1" x14ac:dyDescent="0.25"/>
    <row r="26" spans="1:17" ht="10.5" customHeight="1" x14ac:dyDescent="0.25"/>
    <row r="27" spans="1:17" ht="10.5" customHeight="1" x14ac:dyDescent="0.25"/>
    <row r="28" spans="1:17" ht="10.5" customHeight="1" x14ac:dyDescent="0.25"/>
    <row r="29" spans="1:17" ht="10.5" customHeight="1" x14ac:dyDescent="0.25"/>
    <row r="30" spans="1:17" ht="10.5" customHeight="1" x14ac:dyDescent="0.25"/>
    <row r="31" spans="1:17" ht="10.5" customHeight="1" x14ac:dyDescent="0.25"/>
    <row r="32" spans="1:17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  <row r="48" ht="10.5" customHeight="1" x14ac:dyDescent="0.25"/>
    <row r="49" ht="10.5" customHeight="1" x14ac:dyDescent="0.25"/>
    <row r="50" ht="10.5" customHeight="1" x14ac:dyDescent="0.25"/>
    <row r="51" ht="10.5" customHeight="1" x14ac:dyDescent="0.25"/>
    <row r="52" ht="10.5" customHeight="1" x14ac:dyDescent="0.25"/>
    <row r="53" ht="10.5" customHeight="1" x14ac:dyDescent="0.25"/>
    <row r="54" ht="10.5" customHeight="1" x14ac:dyDescent="0.25"/>
  </sheetData>
  <mergeCells count="12">
    <mergeCell ref="B8:H8"/>
    <mergeCell ref="B15:H15"/>
    <mergeCell ref="A1:A2"/>
    <mergeCell ref="J15:J16"/>
    <mergeCell ref="A15:A16"/>
    <mergeCell ref="J1:J2"/>
    <mergeCell ref="A8:A9"/>
    <mergeCell ref="J8:J9"/>
    <mergeCell ref="K15:Q15"/>
    <mergeCell ref="K1:Q1"/>
    <mergeCell ref="K8:Q8"/>
    <mergeCell ref="B1:H1"/>
  </mergeCells>
  <pageMargins left="0.7" right="0.7" top="0.75" bottom="0.75" header="0.3" footer="0.3"/>
  <ignoredErrors>
    <ignoredError sqref="A3 A17 A10 J3 J10 J1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2021-10-19T15:13:29Z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