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D9E79A92-EBB8-43AA-BD39-969FCE3D9AD0}" xr6:coauthVersionLast="46" xr6:coauthVersionMax="46" xr10:uidLastSave="{00000000-0000-0000-0000-000000000000}"/>
  <bookViews>
    <workbookView xWindow="-120" yWindow="-120" windowWidth="20730" windowHeight="11160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" i="1" l="1"/>
  <c r="O19" i="1"/>
  <c r="O12" i="1"/>
  <c r="N12" i="1"/>
  <c r="P12" i="1"/>
  <c r="P5" i="1"/>
  <c r="O5" i="1"/>
  <c r="N5" i="1"/>
  <c r="L12" i="1"/>
  <c r="M12" i="1"/>
  <c r="K12" i="1"/>
  <c r="L5" i="1"/>
  <c r="M5" i="1"/>
  <c r="K5" i="1"/>
  <c r="Q18" i="1"/>
  <c r="Q17" i="1"/>
  <c r="Q11" i="1"/>
  <c r="Q10" i="1"/>
  <c r="Q4" i="1"/>
  <c r="Q3" i="1"/>
  <c r="E19" i="1"/>
  <c r="F19" i="1"/>
  <c r="F12" i="1"/>
  <c r="E12" i="1"/>
  <c r="Q19" i="1"/>
  <c r="G19" i="1"/>
  <c r="C19" i="1"/>
  <c r="D19" i="1"/>
  <c r="B19" i="1"/>
  <c r="G12" i="1"/>
  <c r="C12" i="1"/>
  <c r="D12" i="1"/>
  <c r="B12" i="1"/>
  <c r="H18" i="1"/>
  <c r="H17" i="1"/>
  <c r="H11" i="1"/>
  <c r="H10" i="1"/>
  <c r="P19" i="1"/>
  <c r="M19" i="1"/>
  <c r="L19" i="1"/>
  <c r="K19" i="1"/>
  <c r="H4" i="1"/>
  <c r="H3" i="1"/>
  <c r="H5" i="1"/>
  <c r="G5" i="1"/>
  <c r="F5" i="1"/>
  <c r="E5" i="1"/>
  <c r="C5" i="1"/>
  <c r="D5" i="1"/>
  <c r="B5" i="1"/>
  <c r="M18" i="1"/>
  <c r="M17" i="1"/>
  <c r="L18" i="1"/>
  <c r="L17" i="1"/>
  <c r="K18" i="1"/>
  <c r="K17" i="1"/>
  <c r="G18" i="1"/>
  <c r="G17" i="1"/>
  <c r="P11" i="1"/>
  <c r="P10" i="1"/>
  <c r="G11" i="1"/>
  <c r="G10" i="1"/>
  <c r="P4" i="1"/>
  <c r="P3" i="1"/>
  <c r="G4" i="1"/>
  <c r="G3" i="1"/>
  <c r="F18" i="1"/>
  <c r="F17" i="1"/>
  <c r="O11" i="1"/>
  <c r="O10" i="1"/>
  <c r="F11" i="1"/>
  <c r="F10" i="1"/>
  <c r="O4" i="1"/>
  <c r="O3" i="1"/>
  <c r="F4" i="1"/>
  <c r="F3" i="1"/>
  <c r="E10" i="1"/>
  <c r="E18" i="1"/>
  <c r="E17" i="1"/>
  <c r="N11" i="1"/>
  <c r="N10" i="1"/>
  <c r="N3" i="1"/>
  <c r="E11" i="1"/>
  <c r="N4" i="1"/>
  <c r="E4" i="1"/>
  <c r="E3" i="1"/>
  <c r="Q12" i="1" l="1"/>
  <c r="Q5" i="1"/>
  <c r="H19" i="1"/>
  <c r="H12" i="1"/>
  <c r="N17" i="1"/>
  <c r="O18" i="1"/>
  <c r="P18" i="1"/>
  <c r="O17" i="1"/>
  <c r="N18" i="1"/>
  <c r="P17" i="1"/>
</calcChain>
</file>

<file path=xl/sharedStrings.xml><?xml version="1.0" encoding="utf-8"?>
<sst xmlns="http://schemas.openxmlformats.org/spreadsheetml/2006/main" count="72" uniqueCount="17">
  <si>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</si>
  <si>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</si>
  <si>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</si>
  <si>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</si>
  <si>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</si>
  <si>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</si>
  <si>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</si>
  <si>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</si>
  <si>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</si>
  <si>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Ciclo Completo</t>
  </si>
  <si>
    <t>% Adesione 1° Dose</t>
  </si>
  <si>
    <t>% Adesione Ciclo Completo</t>
  </si>
  <si>
    <t>Pop. ISTAT</t>
  </si>
  <si>
    <t>non vaccinati</t>
  </si>
  <si>
    <t>% non vaccinati</t>
  </si>
  <si>
    <t>Totali</t>
  </si>
  <si>
    <t>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</si>
</sst>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Q54"/>
  <sheetViews>
    <sheetView tabSelected="1" zoomScale="80" zoomScaleNormal="80" workbookViewId="0">
      <selection activeCell="F25" sqref="F25"/>
    </sheetView>
  </sheetViews>
  <sheetFormatPr defaultRowHeight="11.25" x14ac:dyDescent="0.25"/>
  <cols>
    <col min="1" max="1" width="12.7109375" style="2" bestFit="1" customWidth="1"/>
    <col min="2" max="2" width="10.7109375" style="1" customWidth="1"/>
    <col min="3" max="3" width="13" style="1" customWidth="1"/>
    <col min="4" max="4" width="11.42578125" style="1" customWidth="1"/>
    <col min="5" max="5" width="15.7109375" style="1" customWidth="1"/>
    <col min="6" max="6" width="21.140625" style="1" bestFit="1" customWidth="1"/>
    <col min="7" max="8" width="16.5703125" style="1" customWidth="1"/>
    <col min="9" max="9" width="4.7109375" style="1" customWidth="1"/>
    <col min="10" max="10" width="13.140625" style="1" bestFit="1" customWidth="1"/>
    <col min="11" max="11" width="12.7109375" style="1" customWidth="1"/>
    <col min="12" max="12" width="18.5703125" style="1" customWidth="1"/>
    <col min="13" max="13" width="13.85546875" style="1" customWidth="1"/>
    <col min="14" max="14" width="16" style="1" customWidth="1"/>
    <col min="15" max="15" width="21.140625" style="1" bestFit="1" customWidth="1"/>
    <col min="16" max="17" width="15.5703125" style="1" customWidth="1"/>
    <col min="18" max="16384" width="9.140625" style="1"/>
  </cols>
  <sheetData>
    <row r="1" spans="1:17" ht="10.5" customHeight="1" x14ac:dyDescent="0.25">
      <c r="A1" s="9" t="s">
        <v>16</v>
      </c>
      <c r="B1" s="5" t="s">
        <v>2</v>
      </c>
      <c r="C1" s="5"/>
      <c r="D1" s="5"/>
      <c r="E1" s="5"/>
      <c r="F1" s="5"/>
      <c r="G1" s="5"/>
      <c r="H1" s="5"/>
      <c r="J1" s="9" t="s">
        <v>16</v>
      </c>
      <c r="K1" s="5" t="s">
        <v>3</v>
      </c>
      <c r="L1" s="5"/>
      <c r="M1" s="5"/>
      <c r="N1" s="5"/>
      <c r="O1" s="5"/>
      <c r="P1" s="5"/>
      <c r="Q1" s="5"/>
    </row>
    <row r="2" spans="1:17" ht="10.5" customHeight="1" x14ac:dyDescent="0.25">
      <c r="A2" s="10"/>
      <c r="B2" s="8" t="s">
        <v>8</v>
      </c>
      <c r="C2" s="8" t="s">
        <v>9</v>
      </c>
      <c r="D2" s="8" t="s">
        <v>12</v>
      </c>
      <c r="E2" s="8" t="s">
        <v>10</v>
      </c>
      <c r="F2" s="8" t="s">
        <v>11</v>
      </c>
      <c r="G2" s="8" t="s">
        <v>13</v>
      </c>
      <c r="H2" s="8" t="s">
        <v>14</v>
      </c>
      <c r="J2" s="10"/>
      <c r="K2" s="8" t="s">
        <v>8</v>
      </c>
      <c r="L2" s="8" t="s">
        <v>9</v>
      </c>
      <c r="M2" s="8" t="s">
        <v>12</v>
      </c>
      <c r="N2" s="8" t="s">
        <v>10</v>
      </c>
      <c r="O2" s="8" t="s">
        <v>11</v>
      </c>
      <c r="P2" s="8" t="s">
        <v>13</v>
      </c>
      <c r="Q2" s="8" t="s">
        <v>14</v>
      </c>
    </row>
    <row r="3" spans="1:17" ht="10.5" customHeight="1" x14ac:dyDescent="0.25">
      <c r="A3" s="6" t="s">
        <v>0</v>
      </c>
      <c r="B3" s="4">
        <v>12984</v>
      </c>
      <c r="C3" s="4">
        <v>10039</v>
      </c>
      <c r="D3" s="4">
        <v>17467</v>
      </c>
      <c r="E3" s="3">
        <f>B3/D3</f>
        <v>0.74334459266044539</v>
      </c>
      <c r="F3" s="3">
        <f>C3/D3</f>
        <v>0.57474094005839582</v>
      </c>
      <c r="G3" s="4">
        <f>D3-B3</f>
        <v>4483</v>
      </c>
      <c r="H3" s="7">
        <f t="shared" ref="H3:H4" si="0">G3/D3</f>
        <v>0.25665540733955461</v>
      </c>
      <c r="J3" s="6" t="s">
        <v>0</v>
      </c>
      <c r="K3" s="4">
        <v>4733</v>
      </c>
      <c r="L3" s="4">
        <v>3857</v>
      </c>
      <c r="M3" s="4">
        <v>7125</v>
      </c>
      <c r="N3" s="3">
        <f>K3/M3</f>
        <v>0.66428070175438592</v>
      </c>
      <c r="O3" s="3">
        <f>L3/M3</f>
        <v>0.54133333333333333</v>
      </c>
      <c r="P3" s="4">
        <f>M3-K3</f>
        <v>2392</v>
      </c>
      <c r="Q3" s="7">
        <f t="shared" ref="Q3:Q5" si="1">P3/M3</f>
        <v>0.33571929824561403</v>
      </c>
    </row>
    <row r="4" spans="1:17" ht="10.5" customHeight="1" x14ac:dyDescent="0.25">
      <c r="A4" s="6" t="s">
        <v>1</v>
      </c>
      <c r="B4" s="4">
        <v>14733</v>
      </c>
      <c r="C4" s="4">
        <v>12849</v>
      </c>
      <c r="D4" s="4">
        <v>17138</v>
      </c>
      <c r="E4" s="3">
        <f t="shared" ref="E4:E5" si="2">B4/D4</f>
        <v>0.8596685727622827</v>
      </c>
      <c r="F4" s="3">
        <f t="shared" ref="F4:F5" si="3">C4/D4</f>
        <v>0.74973742560392109</v>
      </c>
      <c r="G4" s="4">
        <f t="shared" ref="G4" si="4">D4-B4</f>
        <v>2405</v>
      </c>
      <c r="H4" s="7">
        <f t="shared" si="0"/>
        <v>0.14033142723771735</v>
      </c>
      <c r="J4" s="6" t="s">
        <v>1</v>
      </c>
      <c r="K4" s="4">
        <v>5854</v>
      </c>
      <c r="L4" s="4">
        <v>5316</v>
      </c>
      <c r="M4" s="4">
        <v>7202</v>
      </c>
      <c r="N4" s="3">
        <f t="shared" ref="N4:N5" si="5">K4/M4</f>
        <v>0.81282976950846986</v>
      </c>
      <c r="O4" s="3">
        <f t="shared" ref="O4:O5" si="6">L4/M4</f>
        <v>0.7381282976950847</v>
      </c>
      <c r="P4" s="4">
        <f t="shared" ref="P4" si="7">M4-K4</f>
        <v>1348</v>
      </c>
      <c r="Q4" s="7">
        <f t="shared" si="1"/>
        <v>0.18717023049153014</v>
      </c>
    </row>
    <row r="5" spans="1:17" ht="10.5" customHeight="1" x14ac:dyDescent="0.25">
      <c r="A5" s="14" t="s">
        <v>15</v>
      </c>
      <c r="B5" s="11">
        <f>SUM(B3:B4)</f>
        <v>27717</v>
      </c>
      <c r="C5" s="11">
        <f t="shared" ref="C5:D5" si="8">SUM(C3:C4)</f>
        <v>22888</v>
      </c>
      <c r="D5" s="11">
        <f t="shared" si="8"/>
        <v>34605</v>
      </c>
      <c r="E5" s="12">
        <f t="shared" si="2"/>
        <v>0.8009536194191591</v>
      </c>
      <c r="F5" s="12">
        <f t="shared" si="3"/>
        <v>0.66140731108221351</v>
      </c>
      <c r="G5" s="11">
        <f>SUM(G3:G4)</f>
        <v>6888</v>
      </c>
      <c r="H5" s="13">
        <f>G5/D5</f>
        <v>0.19904638058084093</v>
      </c>
      <c r="J5" s="11" t="s">
        <v>15</v>
      </c>
      <c r="K5" s="11">
        <f>SUM(K3:K4)</f>
        <v>10587</v>
      </c>
      <c r="L5" s="11">
        <f t="shared" ref="L5:M5" si="9">SUM(L3:L4)</f>
        <v>9173</v>
      </c>
      <c r="M5" s="11">
        <f t="shared" si="9"/>
        <v>14327</v>
      </c>
      <c r="N5" s="12">
        <f t="shared" si="5"/>
        <v>0.73895442172122561</v>
      </c>
      <c r="O5" s="12">
        <f t="shared" si="6"/>
        <v>0.6402596496126195</v>
      </c>
      <c r="P5" s="11">
        <f>SUM(P3:P4)</f>
        <v>3740</v>
      </c>
      <c r="Q5" s="13">
        <f t="shared" si="1"/>
        <v>0.26104557827877434</v>
      </c>
    </row>
    <row r="6" spans="1:17" ht="10.5" customHeight="1" x14ac:dyDescent="0.25"/>
    <row r="7" spans="1:17" ht="10.5" customHeight="1" x14ac:dyDescent="0.25"/>
    <row r="8" spans="1:17" ht="10.5" customHeight="1" x14ac:dyDescent="0.25">
      <c r="A8" s="9" t="s">
        <v>16</v>
      </c>
      <c r="B8" s="5" t="s">
        <v>4</v>
      </c>
      <c r="C8" s="5"/>
      <c r="D8" s="5"/>
      <c r="E8" s="5"/>
      <c r="F8" s="5"/>
      <c r="G8" s="5"/>
      <c r="H8" s="5"/>
      <c r="J8" s="9" t="s">
        <v>16</v>
      </c>
      <c r="K8" s="5" t="s">
        <v>5</v>
      </c>
      <c r="L8" s="5"/>
      <c r="M8" s="5"/>
      <c r="N8" s="5"/>
      <c r="O8" s="5"/>
      <c r="P8" s="5"/>
      <c r="Q8" s="5"/>
    </row>
    <row r="9" spans="1:17" ht="10.5" customHeight="1" x14ac:dyDescent="0.25">
      <c r="A9" s="10"/>
      <c r="B9" s="8" t="s">
        <v>8</v>
      </c>
      <c r="C9" s="8" t="s">
        <v>9</v>
      </c>
      <c r="D9" s="8" t="s">
        <v>12</v>
      </c>
      <c r="E9" s="8" t="s">
        <v>10</v>
      </c>
      <c r="F9" s="8" t="s">
        <v>11</v>
      </c>
      <c r="G9" s="8" t="s">
        <v>13</v>
      </c>
      <c r="H9" s="8" t="s">
        <v>14</v>
      </c>
      <c r="J9" s="10"/>
      <c r="K9" s="8" t="s">
        <v>8</v>
      </c>
      <c r="L9" s="8" t="s">
        <v>9</v>
      </c>
      <c r="M9" s="8" t="s">
        <v>12</v>
      </c>
      <c r="N9" s="8" t="s">
        <v>10</v>
      </c>
      <c r="O9" s="8" t="s">
        <v>11</v>
      </c>
      <c r="P9" s="8" t="s">
        <v>13</v>
      </c>
      <c r="Q9" s="8" t="s">
        <v>14</v>
      </c>
    </row>
    <row r="10" spans="1:17" ht="10.5" customHeight="1" x14ac:dyDescent="0.25">
      <c r="A10" s="6" t="s">
        <v>0</v>
      </c>
      <c r="B10" s="4">
        <v>8517</v>
      </c>
      <c r="C10" s="4">
        <v>6531</v>
      </c>
      <c r="D10" s="4">
        <v>13538</v>
      </c>
      <c r="E10" s="3">
        <f>B10/D10</f>
        <v>0.62911803811493572</v>
      </c>
      <c r="F10" s="3">
        <f>C10/D10</f>
        <v>0.4824198552223371</v>
      </c>
      <c r="G10" s="4">
        <f>D10-B10</f>
        <v>5021</v>
      </c>
      <c r="H10" s="7">
        <f>G10/D10</f>
        <v>0.37088196188506428</v>
      </c>
      <c r="J10" s="6" t="s">
        <v>0</v>
      </c>
      <c r="K10" s="4">
        <v>6112</v>
      </c>
      <c r="L10" s="4">
        <v>4410</v>
      </c>
      <c r="M10" s="4">
        <v>11166</v>
      </c>
      <c r="N10" s="3">
        <f>K10/M10</f>
        <v>0.54737596274404443</v>
      </c>
      <c r="O10" s="3">
        <f>L10/M10</f>
        <v>0.39494895217624931</v>
      </c>
      <c r="P10" s="4">
        <f>M10-K10</f>
        <v>5054</v>
      </c>
      <c r="Q10" s="7">
        <f t="shared" ref="Q10:Q12" si="10">P10/M10</f>
        <v>0.45262403725595557</v>
      </c>
    </row>
    <row r="11" spans="1:17" ht="10.5" customHeight="1" x14ac:dyDescent="0.25">
      <c r="A11" s="6" t="s">
        <v>1</v>
      </c>
      <c r="B11" s="4">
        <v>10089</v>
      </c>
      <c r="C11" s="4">
        <v>8674</v>
      </c>
      <c r="D11" s="4">
        <v>13308</v>
      </c>
      <c r="E11" s="3">
        <f t="shared" ref="E11:E12" si="11">B11/D11</f>
        <v>0.75811541929666371</v>
      </c>
      <c r="F11" s="3">
        <f t="shared" ref="F11:F12" si="12">C11/D11</f>
        <v>0.65178839795611665</v>
      </c>
      <c r="G11" s="4">
        <f t="shared" ref="G11" si="13">D11-B11</f>
        <v>3219</v>
      </c>
      <c r="H11" s="7">
        <f>G11/D11</f>
        <v>0.24188458070333635</v>
      </c>
      <c r="J11" s="6" t="s">
        <v>1</v>
      </c>
      <c r="K11" s="4">
        <v>7841</v>
      </c>
      <c r="L11" s="4">
        <v>6698</v>
      </c>
      <c r="M11" s="4">
        <v>11124</v>
      </c>
      <c r="N11" s="3">
        <f t="shared" ref="N11:N12" si="14">K11/M11</f>
        <v>0.70487234807623156</v>
      </c>
      <c r="O11" s="3">
        <f t="shared" ref="O11:O12" si="15">L11/M11</f>
        <v>0.60212153901474286</v>
      </c>
      <c r="P11" s="4">
        <f t="shared" ref="P11" si="16">M11-K11</f>
        <v>3283</v>
      </c>
      <c r="Q11" s="7">
        <f t="shared" si="10"/>
        <v>0.29512765192376844</v>
      </c>
    </row>
    <row r="12" spans="1:17" ht="10.5" customHeight="1" x14ac:dyDescent="0.25">
      <c r="A12" s="14" t="s">
        <v>15</v>
      </c>
      <c r="B12" s="11">
        <f>SUM(B10:B11)</f>
        <v>18606</v>
      </c>
      <c r="C12" s="11">
        <f t="shared" ref="C12:D12" si="17">SUM(C10:C11)</f>
        <v>15205</v>
      </c>
      <c r="D12" s="11">
        <f t="shared" si="17"/>
        <v>26846</v>
      </c>
      <c r="E12" s="12">
        <f t="shared" si="11"/>
        <v>0.69306414363406099</v>
      </c>
      <c r="F12" s="12">
        <f t="shared" si="12"/>
        <v>0.56637860388884753</v>
      </c>
      <c r="G12" s="11">
        <f>SUM(G10:G11)</f>
        <v>8240</v>
      </c>
      <c r="H12" s="13">
        <f>G12/D12</f>
        <v>0.30693585636593906</v>
      </c>
      <c r="J12" s="11" t="s">
        <v>15</v>
      </c>
      <c r="K12" s="11">
        <f>SUM(K10:K11)</f>
        <v>13953</v>
      </c>
      <c r="L12" s="11">
        <f t="shared" ref="L12:M12" si="18">SUM(L10:L11)</f>
        <v>11108</v>
      </c>
      <c r="M12" s="11">
        <f t="shared" si="18"/>
        <v>22290</v>
      </c>
      <c r="N12" s="12">
        <f t="shared" si="14"/>
        <v>0.62597577388963666</v>
      </c>
      <c r="O12" s="12">
        <f t="shared" si="15"/>
        <v>0.49834006280843429</v>
      </c>
      <c r="P12" s="11">
        <f>SUM(P10:P11)</f>
        <v>8337</v>
      </c>
      <c r="Q12" s="13">
        <f t="shared" si="10"/>
        <v>0.3740242261103634</v>
      </c>
    </row>
    <row r="13" spans="1:17" ht="10.5" customHeight="1" x14ac:dyDescent="0.25"/>
    <row r="14" spans="1:17" ht="10.5" customHeight="1" x14ac:dyDescent="0.25"/>
    <row r="15" spans="1:17" ht="10.5" customHeight="1" x14ac:dyDescent="0.25">
      <c r="A15" s="9" t="s">
        <v>16</v>
      </c>
      <c r="B15" s="5" t="s">
        <v>6</v>
      </c>
      <c r="C15" s="5"/>
      <c r="D15" s="5"/>
      <c r="E15" s="5"/>
      <c r="F15" s="5"/>
      <c r="G15" s="5"/>
      <c r="H15" s="5"/>
      <c r="J15" s="9" t="s">
        <v>16</v>
      </c>
      <c r="K15" s="5" t="s">
        <v>7</v>
      </c>
      <c r="L15" s="5"/>
      <c r="M15" s="5"/>
      <c r="N15" s="5"/>
      <c r="O15" s="5"/>
      <c r="P15" s="5"/>
      <c r="Q15" s="5"/>
    </row>
    <row r="16" spans="1:17" ht="10.5" customHeight="1" x14ac:dyDescent="0.25">
      <c r="A16" s="10"/>
      <c r="B16" s="8" t="s">
        <v>8</v>
      </c>
      <c r="C16" s="8" t="s">
        <v>9</v>
      </c>
      <c r="D16" s="8" t="s">
        <v>12</v>
      </c>
      <c r="E16" s="8" t="s">
        <v>10</v>
      </c>
      <c r="F16" s="8" t="s">
        <v>11</v>
      </c>
      <c r="G16" s="8" t="s">
        <v>13</v>
      </c>
      <c r="H16" s="8" t="s">
        <v>14</v>
      </c>
      <c r="J16" s="10"/>
      <c r="K16" s="8" t="s">
        <v>8</v>
      </c>
      <c r="L16" s="8" t="s">
        <v>9</v>
      </c>
      <c r="M16" s="8" t="s">
        <v>12</v>
      </c>
      <c r="N16" s="8" t="s">
        <v>10</v>
      </c>
      <c r="O16" s="8" t="s">
        <v>11</v>
      </c>
      <c r="P16" s="8" t="s">
        <v>13</v>
      </c>
      <c r="Q16" s="8" t="s">
        <v>14</v>
      </c>
    </row>
    <row r="17" spans="1:17" ht="10.5" customHeight="1" x14ac:dyDescent="0.25">
      <c r="A17" s="6" t="s">
        <v>0</v>
      </c>
      <c r="B17" s="4">
        <v>3869</v>
      </c>
      <c r="C17" s="4">
        <v>3077</v>
      </c>
      <c r="D17" s="4">
        <v>6025</v>
      </c>
      <c r="E17" s="3">
        <f>B17/D17</f>
        <v>0.6421576763485477</v>
      </c>
      <c r="F17" s="3">
        <f>C17/D17</f>
        <v>0.51070539419087135</v>
      </c>
      <c r="G17" s="4">
        <f>D17-B17</f>
        <v>2156</v>
      </c>
      <c r="H17" s="7">
        <f>G17/D17</f>
        <v>0.3578423236514523</v>
      </c>
      <c r="J17" s="6" t="s">
        <v>0</v>
      </c>
      <c r="K17" s="4">
        <f>B17+B10+B3+K3+K10</f>
        <v>36215</v>
      </c>
      <c r="L17" s="4">
        <f>C3+C10+C17+L10+L3</f>
        <v>27914</v>
      </c>
      <c r="M17" s="4">
        <f>D17+D10+D3+M3+M10</f>
        <v>55321</v>
      </c>
      <c r="N17" s="3">
        <f>K17/M17</f>
        <v>0.65463386417454494</v>
      </c>
      <c r="O17" s="3">
        <f>L17/M17</f>
        <v>0.50458234666763069</v>
      </c>
      <c r="P17" s="4">
        <f>M17-K17</f>
        <v>19106</v>
      </c>
      <c r="Q17" s="7">
        <f t="shared" ref="Q17:Q18" si="19">P17/M17</f>
        <v>0.34536613582545506</v>
      </c>
    </row>
    <row r="18" spans="1:17" ht="10.5" customHeight="1" x14ac:dyDescent="0.25">
      <c r="A18" s="6" t="s">
        <v>1</v>
      </c>
      <c r="B18" s="4">
        <v>4906</v>
      </c>
      <c r="C18" s="4">
        <v>4234</v>
      </c>
      <c r="D18" s="4">
        <v>6015</v>
      </c>
      <c r="E18" s="3">
        <f t="shared" ref="E18:E19" si="20">B18/D18</f>
        <v>0.81562759767248549</v>
      </c>
      <c r="F18" s="3">
        <f t="shared" ref="F18:F19" si="21">C18/D18</f>
        <v>0.70390689941812135</v>
      </c>
      <c r="G18" s="4">
        <f t="shared" ref="G18" si="22">D18-B18</f>
        <v>1109</v>
      </c>
      <c r="H18" s="7">
        <f>G18/D18</f>
        <v>0.18437240232751453</v>
      </c>
      <c r="J18" s="6" t="s">
        <v>1</v>
      </c>
      <c r="K18" s="4">
        <f>B18+B11+B4+K4+K11</f>
        <v>43423</v>
      </c>
      <c r="L18" s="4">
        <f>C4+C11+C18+L11+L4</f>
        <v>37771</v>
      </c>
      <c r="M18" s="4">
        <f>D18+D11+D4+M4+M11</f>
        <v>54787</v>
      </c>
      <c r="N18" s="3">
        <f t="shared" ref="N18:N19" si="23">K18/M18</f>
        <v>0.79257853140343515</v>
      </c>
      <c r="O18" s="3">
        <f t="shared" ref="O18:O19" si="24">L18/M18</f>
        <v>0.68941537225984262</v>
      </c>
      <c r="P18" s="4">
        <f t="shared" ref="P18" si="25">M18-K18</f>
        <v>11364</v>
      </c>
      <c r="Q18" s="7">
        <f t="shared" si="19"/>
        <v>0.20742146859656488</v>
      </c>
    </row>
    <row r="19" spans="1:17" ht="10.5" customHeight="1" x14ac:dyDescent="0.25">
      <c r="A19" s="14" t="s">
        <v>15</v>
      </c>
      <c r="B19" s="11">
        <f>SUM(B17:B18)</f>
        <v>8775</v>
      </c>
      <c r="C19" s="11">
        <f t="shared" ref="C19:D19" si="26">SUM(C17:C18)</f>
        <v>7311</v>
      </c>
      <c r="D19" s="11">
        <f t="shared" si="26"/>
        <v>12040</v>
      </c>
      <c r="E19" s="12">
        <f t="shared" si="20"/>
        <v>0.72882059800664456</v>
      </c>
      <c r="F19" s="12">
        <f t="shared" si="21"/>
        <v>0.60722591362126244</v>
      </c>
      <c r="G19" s="11">
        <f>SUM(G17:G18)</f>
        <v>3265</v>
      </c>
      <c r="H19" s="13">
        <f>G19/D19</f>
        <v>0.2711794019933555</v>
      </c>
      <c r="J19" s="11" t="s">
        <v>15</v>
      </c>
      <c r="K19" s="11">
        <f>SUM(K17:K18)</f>
        <v>79638</v>
      </c>
      <c r="L19" s="11">
        <f>SUM(L17:L18)</f>
        <v>65685</v>
      </c>
      <c r="M19" s="11">
        <f>SUM(M17:M18)</f>
        <v>110108</v>
      </c>
      <c r="N19" s="12">
        <f t="shared" si="23"/>
        <v>0.72327169687942749</v>
      </c>
      <c r="O19" s="12">
        <f t="shared" si="24"/>
        <v>0.59655065935263563</v>
      </c>
      <c r="P19" s="11">
        <f>SUM(P17:P18)</f>
        <v>30470</v>
      </c>
      <c r="Q19" s="13">
        <f>P19/M19</f>
        <v>0.27672830312057251</v>
      </c>
    </row>
    <row r="20" spans="1:17" ht="10.5" customHeight="1" x14ac:dyDescent="0.25"/>
    <row r="21" spans="1:17" ht="10.5" customHeight="1" x14ac:dyDescent="0.25"/>
    <row r="22" spans="1:17" ht="10.5" customHeight="1" x14ac:dyDescent="0.25"/>
    <row r="23" spans="1:17" ht="10.5" customHeight="1" x14ac:dyDescent="0.25"/>
    <row r="24" spans="1:17" ht="10.5" customHeight="1" x14ac:dyDescent="0.25"/>
    <row r="25" spans="1:17" ht="10.5" customHeight="1" x14ac:dyDescent="0.25"/>
    <row r="26" spans="1:17" ht="10.5" customHeight="1" x14ac:dyDescent="0.25"/>
    <row r="27" spans="1:17" ht="10.5" customHeight="1" x14ac:dyDescent="0.25"/>
    <row r="28" spans="1:17" ht="10.5" customHeight="1" x14ac:dyDescent="0.25"/>
    <row r="29" spans="1:17" ht="10.5" customHeight="1" x14ac:dyDescent="0.25"/>
    <row r="30" spans="1:17" ht="10.5" customHeight="1" x14ac:dyDescent="0.25"/>
    <row r="31" spans="1:17" ht="10.5" customHeight="1" x14ac:dyDescent="0.25"/>
    <row r="32" spans="1:17" ht="10.5" customHeight="1" x14ac:dyDescent="0.25"/>
    <row r="33" ht="10.5" customHeight="1" x14ac:dyDescent="0.25"/>
    <row r="34" ht="10.5" customHeight="1" x14ac:dyDescent="0.25"/>
    <row r="35" ht="10.5" customHeight="1" x14ac:dyDescent="0.25"/>
    <row r="36" ht="10.5" customHeight="1" x14ac:dyDescent="0.25"/>
    <row r="37" ht="10.5" customHeight="1" x14ac:dyDescent="0.25"/>
    <row r="38" ht="10.5" customHeight="1" x14ac:dyDescent="0.25"/>
    <row r="39" ht="10.5" customHeight="1" x14ac:dyDescent="0.25"/>
    <row r="40" ht="10.5" customHeight="1" x14ac:dyDescent="0.25"/>
    <row r="41" ht="10.5" customHeight="1" x14ac:dyDescent="0.25"/>
    <row r="42" ht="10.5" customHeight="1" x14ac:dyDescent="0.25"/>
    <row r="43" ht="10.5" customHeight="1" x14ac:dyDescent="0.25"/>
    <row r="44" ht="10.5" customHeight="1" x14ac:dyDescent="0.25"/>
    <row r="45" ht="10.5" customHeight="1" x14ac:dyDescent="0.25"/>
    <row r="46" ht="10.5" customHeight="1" x14ac:dyDescent="0.25"/>
    <row r="47" ht="10.5" customHeight="1" x14ac:dyDescent="0.25"/>
    <row r="48" ht="10.5" customHeight="1" x14ac:dyDescent="0.25"/>
    <row r="49" ht="10.5" customHeight="1" x14ac:dyDescent="0.25"/>
    <row r="50" ht="10.5" customHeight="1" x14ac:dyDescent="0.25"/>
    <row r="51" ht="10.5" customHeight="1" x14ac:dyDescent="0.25"/>
    <row r="52" ht="10.5" customHeight="1" x14ac:dyDescent="0.25"/>
    <row r="53" ht="10.5" customHeight="1" x14ac:dyDescent="0.25"/>
    <row r="54" ht="10.5" customHeight="1" x14ac:dyDescent="0.25"/>
  </sheetData>
  <mergeCells count="12">
    <mergeCell ref="K1:Q1"/>
    <mergeCell ref="K8:Q8"/>
    <mergeCell ref="A1:A2"/>
    <mergeCell ref="J15:J16"/>
    <mergeCell ref="A15:A16"/>
    <mergeCell ref="J1:J2"/>
    <mergeCell ref="A8:A9"/>
    <mergeCell ref="J8:J9"/>
    <mergeCell ref="B1:H1"/>
    <mergeCell ref="B8:H8"/>
    <mergeCell ref="B15:H15"/>
    <mergeCell ref="K15:Q15"/>
  </mergeCells>
  <pageMargins left="0.7" right="0.7" top="0.75" bottom="0.75" header="0.3" footer="0.3"/>
  <pageSetup paperSize="9" orientation="portrait" horizontalDpi="1200" verticalDpi="1200" r:id="rId1"/>
  <ignoredErrors>
    <ignoredError sqref="A3 A17 A10 J3 J10 J17" twoDigitTextYear="1"/>
    <ignoredError sqref="L17:L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2021-09-28T09:26:13Z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