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780D5ED1-A87C-4721-A0B4-DB83804EBC16}" xr6:coauthVersionLast="46" xr6:coauthVersionMax="46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1" l="1"/>
  <c r="Q18" i="1"/>
  <c r="Q17" i="1"/>
  <c r="Q12" i="1"/>
  <c r="Q11" i="1"/>
  <c r="Q10" i="1"/>
  <c r="Q5" i="1"/>
  <c r="Q4" i="1"/>
  <c r="Q3" i="1"/>
  <c r="H19" i="1"/>
  <c r="H12" i="1"/>
  <c r="H5" i="1"/>
  <c r="H18" i="1"/>
  <c r="H17" i="1"/>
  <c r="H11" i="1"/>
  <c r="H10" i="1"/>
  <c r="H4" i="1"/>
  <c r="H3" i="1"/>
  <c r="P5" i="1"/>
  <c r="P4" i="1"/>
  <c r="P3" i="1"/>
  <c r="O5" i="1"/>
  <c r="O4" i="1"/>
  <c r="O3" i="1"/>
  <c r="N5" i="1"/>
  <c r="N4" i="1"/>
  <c r="N3" i="1"/>
  <c r="P12" i="1"/>
  <c r="O12" i="1"/>
  <c r="N12" i="1"/>
  <c r="P11" i="1"/>
  <c r="O11" i="1"/>
  <c r="N11" i="1"/>
  <c r="P10" i="1"/>
  <c r="O10" i="1"/>
  <c r="N10" i="1"/>
  <c r="N18" i="1"/>
  <c r="P17" i="1"/>
  <c r="O17" i="1"/>
  <c r="G19" i="1"/>
  <c r="F19" i="1"/>
  <c r="E19" i="1"/>
  <c r="G18" i="1"/>
  <c r="F18" i="1"/>
  <c r="E18" i="1"/>
  <c r="G17" i="1"/>
  <c r="F17" i="1"/>
  <c r="E17" i="1"/>
  <c r="G12" i="1"/>
  <c r="F12" i="1"/>
  <c r="E12" i="1"/>
  <c r="G11" i="1"/>
  <c r="F11" i="1"/>
  <c r="E11" i="1"/>
  <c r="G10" i="1"/>
  <c r="F10" i="1"/>
  <c r="E10" i="1"/>
  <c r="D12" i="1"/>
  <c r="M19" i="1"/>
  <c r="B19" i="1"/>
  <c r="C19" i="1"/>
  <c r="D19" i="1"/>
  <c r="B12" i="1"/>
  <c r="C12" i="1"/>
  <c r="K12" i="1"/>
  <c r="L12" i="1"/>
  <c r="M12" i="1"/>
  <c r="B5" i="1"/>
  <c r="C5" i="1"/>
  <c r="D5" i="1"/>
  <c r="K5" i="1"/>
  <c r="L5" i="1"/>
  <c r="M5" i="1"/>
  <c r="F3" i="1"/>
  <c r="E3" i="1"/>
  <c r="L17" i="1"/>
  <c r="L18" i="1"/>
  <c r="O18" i="1" s="1"/>
  <c r="K18" i="1"/>
  <c r="P18" i="1" s="1"/>
  <c r="K17" i="1"/>
  <c r="N17" i="1" s="1"/>
  <c r="G4" i="1"/>
  <c r="G3" i="1"/>
  <c r="F4" i="1"/>
  <c r="E4" i="1"/>
  <c r="F5" i="1" l="1"/>
  <c r="E5" i="1"/>
  <c r="L19" i="1"/>
  <c r="O19" i="1" s="1"/>
  <c r="K19" i="1"/>
  <c r="G5" i="1"/>
  <c r="P19" i="1" l="1"/>
  <c r="N19" i="1"/>
</calcChain>
</file>

<file path=xl/sharedStrings.xml><?xml version="1.0" encoding="utf-8"?>
<sst xmlns="http://schemas.openxmlformats.org/spreadsheetml/2006/main" count="72" uniqueCount="17">
  <si>
    <t>Totale Dosi</t>
  </si>
  <si>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</si>
  <si>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</si>
  <si>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</si>
  <si>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</si>
  <si>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</si>
  <si>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</si>
  <si>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</si>
  <si>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</si>
  <si>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</si>
  <si>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Ciclo Completo</t>
  </si>
  <si>
    <t>% Adesione 1° Dose</t>
  </si>
  <si>
    <t>% Adesione Ciclo Completo</t>
  </si>
  <si>
    <t>Pop. ISTAT</t>
  </si>
  <si>
    <t>non vaccinati</t>
  </si>
  <si>
    <t>% Non vaccinati</t>
  </si>
  <si>
    <t>CLASSE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</si>
</sst>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2" xfId="1" applyNumberFormat="1" applyFont="1" applyBorder="1" applyAlignment="1">
      <alignment horizontal="center" vertical="center"/>
    </xf>
    <xf numFmtId="164" fontId="1" fillId="3" borderId="2" xfId="1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Q55"/>
  <sheetViews>
    <sheetView tabSelected="1" topLeftCell="C1" zoomScale="80" zoomScaleNormal="80" workbookViewId="0">
      <selection sqref="A1:A2"/>
    </sheetView>
  </sheetViews>
  <sheetFormatPr defaultRowHeight="11.25" x14ac:dyDescent="0.25"/>
  <cols>
    <col min="1" max="1" width="14.7109375" style="10" customWidth="1"/>
    <col min="2" max="2" width="10.7109375" style="7" customWidth="1"/>
    <col min="3" max="3" width="13" style="7" customWidth="1"/>
    <col min="4" max="4" width="11.42578125" style="7" customWidth="1"/>
    <col min="5" max="5" width="15.7109375" style="7" customWidth="1"/>
    <col min="6" max="6" width="21.140625" style="7" bestFit="1" customWidth="1"/>
    <col min="7" max="8" width="16.5703125" style="7" customWidth="1"/>
    <col min="9" max="9" width="4.7109375" style="7" customWidth="1"/>
    <col min="10" max="10" width="14.7109375" style="7" customWidth="1"/>
    <col min="11" max="11" width="12.7109375" style="7" customWidth="1"/>
    <col min="12" max="12" width="18.5703125" style="7" customWidth="1"/>
    <col min="13" max="13" width="13.85546875" style="7" customWidth="1"/>
    <col min="14" max="14" width="16" style="7" customWidth="1"/>
    <col min="15" max="15" width="21.140625" style="7" bestFit="1" customWidth="1"/>
    <col min="16" max="17" width="15.5703125" style="7" customWidth="1"/>
    <col min="18" max="16384" width="9.140625" style="7"/>
  </cols>
  <sheetData>
    <row r="1" spans="1:17" ht="12" customHeight="1" x14ac:dyDescent="0.25">
      <c r="A1" s="24" t="s">
        <v>16</v>
      </c>
      <c r="B1" s="21" t="s">
        <v>3</v>
      </c>
      <c r="C1" s="22"/>
      <c r="D1" s="22"/>
      <c r="E1" s="22"/>
      <c r="F1" s="22"/>
      <c r="G1" s="22"/>
      <c r="H1" s="23"/>
      <c r="J1" s="24" t="s">
        <v>16</v>
      </c>
      <c r="K1" s="21" t="s">
        <v>4</v>
      </c>
      <c r="L1" s="22"/>
      <c r="M1" s="22"/>
      <c r="N1" s="22"/>
      <c r="O1" s="22"/>
      <c r="P1" s="22"/>
      <c r="Q1" s="23"/>
    </row>
    <row r="2" spans="1:17" ht="12" customHeight="1" x14ac:dyDescent="0.25">
      <c r="A2" s="25"/>
      <c r="B2" s="1" t="s">
        <v>9</v>
      </c>
      <c r="C2" s="14" t="s">
        <v>10</v>
      </c>
      <c r="D2" s="2" t="s">
        <v>13</v>
      </c>
      <c r="E2" s="2" t="s">
        <v>11</v>
      </c>
      <c r="F2" s="2" t="s">
        <v>12</v>
      </c>
      <c r="G2" s="2" t="s">
        <v>14</v>
      </c>
      <c r="H2" s="2" t="s">
        <v>15</v>
      </c>
      <c r="J2" s="25"/>
      <c r="K2" s="1" t="s">
        <v>9</v>
      </c>
      <c r="L2" s="14" t="s">
        <v>10</v>
      </c>
      <c r="M2" s="2" t="s">
        <v>13</v>
      </c>
      <c r="N2" s="2" t="s">
        <v>11</v>
      </c>
      <c r="O2" s="2" t="s">
        <v>12</v>
      </c>
      <c r="P2" s="2" t="s">
        <v>14</v>
      </c>
      <c r="Q2" s="2" t="s">
        <v>15</v>
      </c>
    </row>
    <row r="3" spans="1:17" ht="12" customHeight="1" x14ac:dyDescent="0.25">
      <c r="A3" s="8" t="s">
        <v>1</v>
      </c>
      <c r="B3" s="3">
        <v>13751</v>
      </c>
      <c r="C3" s="15">
        <v>12104</v>
      </c>
      <c r="D3" s="4">
        <v>17467</v>
      </c>
      <c r="E3" s="11">
        <f>B3/D3</f>
        <v>0.78725596839754963</v>
      </c>
      <c r="F3" s="11">
        <f>C3/D3</f>
        <v>0.69296387473521492</v>
      </c>
      <c r="G3" s="4">
        <f>D3-B3</f>
        <v>3716</v>
      </c>
      <c r="H3" s="19">
        <f>G3/D3</f>
        <v>0.21274403160245034</v>
      </c>
      <c r="J3" s="8" t="s">
        <v>1</v>
      </c>
      <c r="K3" s="3">
        <v>5010</v>
      </c>
      <c r="L3" s="15">
        <v>4475</v>
      </c>
      <c r="M3" s="4">
        <v>7125</v>
      </c>
      <c r="N3" s="11">
        <f>K3/M3</f>
        <v>0.70315789473684209</v>
      </c>
      <c r="O3" s="11">
        <f>L3/M3</f>
        <v>0.62807017543859645</v>
      </c>
      <c r="P3" s="18">
        <f>M3-K3</f>
        <v>2115</v>
      </c>
      <c r="Q3" s="19">
        <f>P3/M3</f>
        <v>0.29684210526315791</v>
      </c>
    </row>
    <row r="4" spans="1:17" ht="12" customHeight="1" x14ac:dyDescent="0.25">
      <c r="A4" s="8" t="s">
        <v>2</v>
      </c>
      <c r="B4" s="3">
        <v>15360</v>
      </c>
      <c r="C4" s="15">
        <v>13856</v>
      </c>
      <c r="D4" s="4">
        <v>17138</v>
      </c>
      <c r="E4" s="11">
        <f t="shared" ref="E4" si="0">B4/D4</f>
        <v>0.89625393861594116</v>
      </c>
      <c r="F4" s="11">
        <f t="shared" ref="F4:F5" si="1">C4/D4</f>
        <v>0.808495740459797</v>
      </c>
      <c r="G4" s="16">
        <f t="shared" ref="G4:G5" si="2">D4-B4</f>
        <v>1778</v>
      </c>
      <c r="H4" s="19">
        <f>G4/D4</f>
        <v>0.10374606138405881</v>
      </c>
      <c r="J4" s="8" t="s">
        <v>2</v>
      </c>
      <c r="K4" s="3">
        <v>6092</v>
      </c>
      <c r="L4" s="15">
        <v>5617</v>
      </c>
      <c r="M4" s="4">
        <v>7202</v>
      </c>
      <c r="N4" s="11">
        <f>K4/M4</f>
        <v>0.84587614551513468</v>
      </c>
      <c r="O4" s="11">
        <f>L4/M4</f>
        <v>0.77992224382116082</v>
      </c>
      <c r="P4" s="18">
        <f>M4-K4</f>
        <v>1110</v>
      </c>
      <c r="Q4" s="19">
        <f>P4/M4</f>
        <v>0.15412385448486532</v>
      </c>
    </row>
    <row r="5" spans="1:17" ht="12" customHeight="1" x14ac:dyDescent="0.25">
      <c r="A5" s="9" t="s">
        <v>0</v>
      </c>
      <c r="B5" s="5">
        <f>SUM(B3:B4)</f>
        <v>29111</v>
      </c>
      <c r="C5" s="6">
        <f>SUM(C3:C4)</f>
        <v>25960</v>
      </c>
      <c r="D5" s="6">
        <f>SUM(D3:D4)</f>
        <v>34605</v>
      </c>
      <c r="E5" s="12">
        <f>B5/D5</f>
        <v>0.84123681548909113</v>
      </c>
      <c r="F5" s="12">
        <f t="shared" si="1"/>
        <v>0.75018060973847711</v>
      </c>
      <c r="G5" s="6">
        <f t="shared" si="2"/>
        <v>5494</v>
      </c>
      <c r="H5" s="20">
        <f>G5/D5</f>
        <v>0.15876318451090882</v>
      </c>
      <c r="J5" s="9" t="s">
        <v>0</v>
      </c>
      <c r="K5" s="5">
        <f>SUM(K3:K4)</f>
        <v>11102</v>
      </c>
      <c r="L5" s="6">
        <f>SUM(L3:L4)</f>
        <v>10092</v>
      </c>
      <c r="M5" s="6">
        <f>SUM(M3:M4)</f>
        <v>14327</v>
      </c>
      <c r="N5" s="12">
        <f>K5/M5</f>
        <v>0.77490053744677878</v>
      </c>
      <c r="O5" s="12">
        <f>L5/M5</f>
        <v>0.70440427165491726</v>
      </c>
      <c r="P5" s="6">
        <f>M5-K5</f>
        <v>3225</v>
      </c>
      <c r="Q5" s="20">
        <f>P5/M5</f>
        <v>0.22509946255322119</v>
      </c>
    </row>
    <row r="6" spans="1:17" ht="10.5" customHeight="1" x14ac:dyDescent="0.25"/>
    <row r="7" spans="1:17" ht="10.5" customHeight="1" x14ac:dyDescent="0.25"/>
    <row r="8" spans="1:17" ht="12" customHeight="1" x14ac:dyDescent="0.25">
      <c r="A8" s="24" t="s">
        <v>16</v>
      </c>
      <c r="B8" s="21" t="s">
        <v>5</v>
      </c>
      <c r="C8" s="22"/>
      <c r="D8" s="22"/>
      <c r="E8" s="22"/>
      <c r="F8" s="22"/>
      <c r="G8" s="22"/>
      <c r="H8" s="23"/>
      <c r="J8" s="24" t="s">
        <v>16</v>
      </c>
      <c r="K8" s="21" t="s">
        <v>6</v>
      </c>
      <c r="L8" s="22"/>
      <c r="M8" s="22"/>
      <c r="N8" s="22"/>
      <c r="O8" s="22"/>
      <c r="P8" s="22"/>
      <c r="Q8" s="23"/>
    </row>
    <row r="9" spans="1:17" ht="12" customHeight="1" x14ac:dyDescent="0.25">
      <c r="A9" s="25"/>
      <c r="B9" s="1" t="s">
        <v>9</v>
      </c>
      <c r="C9" s="14" t="s">
        <v>10</v>
      </c>
      <c r="D9" s="2" t="s">
        <v>13</v>
      </c>
      <c r="E9" s="2" t="s">
        <v>11</v>
      </c>
      <c r="F9" s="2" t="s">
        <v>12</v>
      </c>
      <c r="G9" s="2" t="s">
        <v>14</v>
      </c>
      <c r="H9" s="2" t="s">
        <v>15</v>
      </c>
      <c r="J9" s="25"/>
      <c r="K9" s="1" t="s">
        <v>9</v>
      </c>
      <c r="L9" s="14" t="s">
        <v>10</v>
      </c>
      <c r="M9" s="2" t="s">
        <v>13</v>
      </c>
      <c r="N9" s="2" t="s">
        <v>11</v>
      </c>
      <c r="O9" s="2" t="s">
        <v>12</v>
      </c>
      <c r="P9" s="2" t="s">
        <v>14</v>
      </c>
      <c r="Q9" s="2" t="s">
        <v>15</v>
      </c>
    </row>
    <row r="10" spans="1:17" ht="12" customHeight="1" x14ac:dyDescent="0.25">
      <c r="A10" s="8" t="s">
        <v>1</v>
      </c>
      <c r="B10" s="3">
        <v>9090</v>
      </c>
      <c r="C10" s="15">
        <v>8085</v>
      </c>
      <c r="D10" s="4">
        <v>13538</v>
      </c>
      <c r="E10" s="11">
        <f>B10/D10</f>
        <v>0.67144334465947708</v>
      </c>
      <c r="F10" s="11">
        <f>C10/D10</f>
        <v>0.5972078593588418</v>
      </c>
      <c r="G10" s="18">
        <f>D10-B10</f>
        <v>4448</v>
      </c>
      <c r="H10" s="19">
        <f>G10/D10</f>
        <v>0.32855665534052297</v>
      </c>
      <c r="J10" s="8" t="s">
        <v>1</v>
      </c>
      <c r="K10" s="3">
        <v>6622</v>
      </c>
      <c r="L10" s="15">
        <v>5810</v>
      </c>
      <c r="M10" s="4">
        <v>11166</v>
      </c>
      <c r="N10" s="11">
        <f>K10/M10</f>
        <v>0.5930503313630664</v>
      </c>
      <c r="O10" s="11">
        <f>L10/M10</f>
        <v>0.52032957191474116</v>
      </c>
      <c r="P10" s="18">
        <f>M10-K10</f>
        <v>4544</v>
      </c>
      <c r="Q10" s="19">
        <f>P10/M10</f>
        <v>0.40694966863693355</v>
      </c>
    </row>
    <row r="11" spans="1:17" ht="12" customHeight="1" x14ac:dyDescent="0.25">
      <c r="A11" s="8" t="s">
        <v>2</v>
      </c>
      <c r="B11" s="3">
        <v>10663</v>
      </c>
      <c r="C11" s="15">
        <v>9507</v>
      </c>
      <c r="D11" s="4">
        <v>13308</v>
      </c>
      <c r="E11" s="11">
        <f t="shared" ref="E11" si="3">B11/D11</f>
        <v>0.80124737000300572</v>
      </c>
      <c r="F11" s="11">
        <f t="shared" ref="F11:F12" si="4">C11/D11</f>
        <v>0.71438232642019839</v>
      </c>
      <c r="G11" s="18">
        <f t="shared" ref="G11:G12" si="5">D11-B11</f>
        <v>2645</v>
      </c>
      <c r="H11" s="19">
        <f>G11/D11</f>
        <v>0.19875262999699428</v>
      </c>
      <c r="J11" s="8" t="s">
        <v>2</v>
      </c>
      <c r="K11" s="3">
        <v>8275</v>
      </c>
      <c r="L11" s="15">
        <v>7435</v>
      </c>
      <c r="M11" s="4">
        <v>11124</v>
      </c>
      <c r="N11" s="11">
        <f t="shared" ref="N11" si="6">K11/M11</f>
        <v>0.74388709097446959</v>
      </c>
      <c r="O11" s="11">
        <f t="shared" ref="O11:O12" si="7">L11/M11</f>
        <v>0.66837468536497657</v>
      </c>
      <c r="P11" s="18">
        <f t="shared" ref="P11:P12" si="8">M11-K11</f>
        <v>2849</v>
      </c>
      <c r="Q11" s="19">
        <f>P11/M11</f>
        <v>0.25611290902553041</v>
      </c>
    </row>
    <row r="12" spans="1:17" ht="12" customHeight="1" x14ac:dyDescent="0.25">
      <c r="A12" s="9" t="s">
        <v>0</v>
      </c>
      <c r="B12" s="5">
        <f>SUM(B10:B11)</f>
        <v>19753</v>
      </c>
      <c r="C12" s="6">
        <f>SUM(C10:C11)</f>
        <v>17592</v>
      </c>
      <c r="D12" s="6">
        <f>SUM(D10:D11)</f>
        <v>26846</v>
      </c>
      <c r="E12" s="12">
        <f>B12/D12</f>
        <v>0.73578931684422255</v>
      </c>
      <c r="F12" s="12">
        <f t="shared" si="4"/>
        <v>0.65529315354242723</v>
      </c>
      <c r="G12" s="6">
        <f t="shared" si="5"/>
        <v>7093</v>
      </c>
      <c r="H12" s="20">
        <f>G12/D12</f>
        <v>0.26421068315577739</v>
      </c>
      <c r="J12" s="9" t="s">
        <v>0</v>
      </c>
      <c r="K12" s="5">
        <f>SUM(K10:K11)</f>
        <v>14897</v>
      </c>
      <c r="L12" s="6">
        <f>SUM(L10:L11)</f>
        <v>13245</v>
      </c>
      <c r="M12" s="6">
        <f>SUM(M10:M11)</f>
        <v>22290</v>
      </c>
      <c r="N12" s="12">
        <f>K12/M12</f>
        <v>0.66832660385823239</v>
      </c>
      <c r="O12" s="12">
        <f t="shared" si="7"/>
        <v>0.5942126514131898</v>
      </c>
      <c r="P12" s="6">
        <f t="shared" si="8"/>
        <v>7393</v>
      </c>
      <c r="Q12" s="20">
        <f>P12/M12</f>
        <v>0.33167339614176761</v>
      </c>
    </row>
    <row r="13" spans="1:17" ht="10.5" customHeight="1" x14ac:dyDescent="0.25"/>
    <row r="14" spans="1:17" ht="10.5" customHeight="1" x14ac:dyDescent="0.25"/>
    <row r="15" spans="1:17" ht="12" customHeight="1" x14ac:dyDescent="0.25">
      <c r="A15" s="24" t="s">
        <v>16</v>
      </c>
      <c r="B15" s="21" t="s">
        <v>7</v>
      </c>
      <c r="C15" s="22"/>
      <c r="D15" s="22"/>
      <c r="E15" s="22"/>
      <c r="F15" s="22"/>
      <c r="G15" s="22"/>
      <c r="H15" s="23"/>
      <c r="J15" s="24" t="s">
        <v>16</v>
      </c>
      <c r="K15" s="21" t="s">
        <v>8</v>
      </c>
      <c r="L15" s="22"/>
      <c r="M15" s="22"/>
      <c r="N15" s="22"/>
      <c r="O15" s="22"/>
      <c r="P15" s="22"/>
      <c r="Q15" s="23"/>
    </row>
    <row r="16" spans="1:17" ht="12" customHeight="1" x14ac:dyDescent="0.25">
      <c r="A16" s="25"/>
      <c r="B16" s="1" t="s">
        <v>9</v>
      </c>
      <c r="C16" s="14" t="s">
        <v>10</v>
      </c>
      <c r="D16" s="2" t="s">
        <v>13</v>
      </c>
      <c r="E16" s="2" t="s">
        <v>11</v>
      </c>
      <c r="F16" s="2" t="s">
        <v>12</v>
      </c>
      <c r="G16" s="2" t="s">
        <v>14</v>
      </c>
      <c r="H16" s="2" t="s">
        <v>15</v>
      </c>
      <c r="J16" s="25"/>
      <c r="K16" s="1" t="s">
        <v>9</v>
      </c>
      <c r="L16" s="2" t="s">
        <v>10</v>
      </c>
      <c r="M16" s="2" t="s">
        <v>13</v>
      </c>
      <c r="N16" s="2" t="s">
        <v>11</v>
      </c>
      <c r="O16" s="2" t="s">
        <v>12</v>
      </c>
      <c r="P16" s="2" t="s">
        <v>14</v>
      </c>
      <c r="Q16" s="2" t="s">
        <v>15</v>
      </c>
    </row>
    <row r="17" spans="1:17" ht="12" customHeight="1" x14ac:dyDescent="0.25">
      <c r="A17" s="8" t="s">
        <v>1</v>
      </c>
      <c r="B17" s="3">
        <v>4064</v>
      </c>
      <c r="C17" s="15">
        <v>3546</v>
      </c>
      <c r="D17" s="4">
        <v>6025</v>
      </c>
      <c r="E17" s="11">
        <f>B17/D17</f>
        <v>0.67452282157676346</v>
      </c>
      <c r="F17" s="11">
        <f>C17/D17</f>
        <v>0.58854771784232363</v>
      </c>
      <c r="G17" s="18">
        <f>D17-B17</f>
        <v>1961</v>
      </c>
      <c r="H17" s="19">
        <f>G17/D17</f>
        <v>0.32547717842323654</v>
      </c>
      <c r="J17" s="8" t="s">
        <v>1</v>
      </c>
      <c r="K17" s="17">
        <f t="shared" ref="K17:L19" si="9">B17+K10+K3+B3+B10</f>
        <v>38537</v>
      </c>
      <c r="L17" s="18">
        <f t="shared" si="9"/>
        <v>34020</v>
      </c>
      <c r="M17" s="13">
        <v>55321</v>
      </c>
      <c r="N17" s="11">
        <f>K17/M17</f>
        <v>0.69660707507094954</v>
      </c>
      <c r="O17" s="11">
        <f>L17/M17</f>
        <v>0.61495634569150959</v>
      </c>
      <c r="P17" s="18">
        <f>M17-K17</f>
        <v>16784</v>
      </c>
      <c r="Q17" s="19">
        <f>P17/M17</f>
        <v>0.30339292492905046</v>
      </c>
    </row>
    <row r="18" spans="1:17" ht="12" customHeight="1" x14ac:dyDescent="0.25">
      <c r="A18" s="8" t="s">
        <v>2</v>
      </c>
      <c r="B18" s="3">
        <v>5109</v>
      </c>
      <c r="C18" s="15">
        <v>4562</v>
      </c>
      <c r="D18" s="4">
        <v>6015</v>
      </c>
      <c r="E18" s="11">
        <f t="shared" ref="E18" si="10">B18/D18</f>
        <v>0.84937655860349126</v>
      </c>
      <c r="F18" s="11">
        <f t="shared" ref="F18:F19" si="11">C18/D18</f>
        <v>0.7584372402327515</v>
      </c>
      <c r="G18" s="18">
        <f t="shared" ref="G18:G19" si="12">D18-B18</f>
        <v>906</v>
      </c>
      <c r="H18" s="19">
        <f>G18/D18</f>
        <v>0.15062344139650874</v>
      </c>
      <c r="J18" s="8" t="s">
        <v>2</v>
      </c>
      <c r="K18" s="17">
        <f t="shared" si="9"/>
        <v>45499</v>
      </c>
      <c r="L18" s="18">
        <f t="shared" si="9"/>
        <v>40977</v>
      </c>
      <c r="M18" s="13">
        <v>54787</v>
      </c>
      <c r="N18" s="11">
        <f t="shared" ref="N18" si="13">K18/M18</f>
        <v>0.83047073210798183</v>
      </c>
      <c r="O18" s="11">
        <f t="shared" ref="O18:O19" si="14">L18/M18</f>
        <v>0.74793290379104527</v>
      </c>
      <c r="P18" s="18">
        <f t="shared" ref="P18:P19" si="15">M18-K18</f>
        <v>9288</v>
      </c>
      <c r="Q18" s="19">
        <f>P18/M18</f>
        <v>0.16952926789201819</v>
      </c>
    </row>
    <row r="19" spans="1:17" ht="12" customHeight="1" x14ac:dyDescent="0.25">
      <c r="A19" s="9" t="s">
        <v>0</v>
      </c>
      <c r="B19" s="5">
        <f>SUM(B17:B18)</f>
        <v>9173</v>
      </c>
      <c r="C19" s="6">
        <f>SUM(C17:C18)</f>
        <v>8108</v>
      </c>
      <c r="D19" s="6">
        <f>SUM(D17:D18)</f>
        <v>12040</v>
      </c>
      <c r="E19" s="12">
        <f>B19/D19</f>
        <v>0.76187707641196012</v>
      </c>
      <c r="F19" s="12">
        <f t="shared" si="11"/>
        <v>0.67342192691029901</v>
      </c>
      <c r="G19" s="6">
        <f t="shared" si="12"/>
        <v>2867</v>
      </c>
      <c r="H19" s="20">
        <f>G19/D19</f>
        <v>0.23812292358803988</v>
      </c>
      <c r="J19" s="9" t="s">
        <v>0</v>
      </c>
      <c r="K19" s="5">
        <f t="shared" si="9"/>
        <v>84036</v>
      </c>
      <c r="L19" s="6">
        <f t="shared" si="9"/>
        <v>74997</v>
      </c>
      <c r="M19" s="6">
        <f>SUM(M17:M18)</f>
        <v>110108</v>
      </c>
      <c r="N19" s="12">
        <f>K19/M19</f>
        <v>0.76321429868856028</v>
      </c>
      <c r="O19" s="12">
        <f t="shared" si="14"/>
        <v>0.68112217095942162</v>
      </c>
      <c r="P19" s="6">
        <f t="shared" si="15"/>
        <v>26072</v>
      </c>
      <c r="Q19" s="20">
        <f>P19/M19</f>
        <v>0.23678570131143967</v>
      </c>
    </row>
    <row r="20" spans="1:17" ht="10.5" customHeight="1" x14ac:dyDescent="0.25"/>
    <row r="21" spans="1:17" ht="10.5" customHeight="1" x14ac:dyDescent="0.25"/>
    <row r="22" spans="1:17" ht="10.5" customHeight="1" x14ac:dyDescent="0.25"/>
    <row r="23" spans="1:17" ht="10.5" customHeight="1" x14ac:dyDescent="0.25"/>
    <row r="24" spans="1:17" ht="10.5" customHeight="1" x14ac:dyDescent="0.25"/>
    <row r="25" spans="1:17" ht="10.5" customHeight="1" x14ac:dyDescent="0.25"/>
    <row r="26" spans="1:17" ht="10.5" customHeight="1" x14ac:dyDescent="0.25"/>
    <row r="27" spans="1:17" ht="10.5" customHeight="1" x14ac:dyDescent="0.25"/>
    <row r="28" spans="1:17" ht="10.5" customHeight="1" x14ac:dyDescent="0.25"/>
    <row r="29" spans="1:17" ht="10.5" customHeight="1" x14ac:dyDescent="0.25"/>
    <row r="30" spans="1:17" ht="10.5" customHeight="1" x14ac:dyDescent="0.25"/>
    <row r="31" spans="1:17" ht="10.5" customHeight="1" x14ac:dyDescent="0.25"/>
    <row r="32" spans="1:17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  <row r="48" ht="10.5" customHeight="1" x14ac:dyDescent="0.25"/>
    <row r="49" ht="10.5" customHeight="1" x14ac:dyDescent="0.25"/>
    <row r="50" ht="10.5" customHeight="1" x14ac:dyDescent="0.25"/>
    <row r="51" ht="10.5" customHeight="1" x14ac:dyDescent="0.25"/>
    <row r="52" ht="10.5" customHeight="1" x14ac:dyDescent="0.25"/>
    <row r="53" ht="10.5" customHeight="1" x14ac:dyDescent="0.25"/>
    <row r="54" ht="10.5" customHeight="1" x14ac:dyDescent="0.25"/>
    <row r="55" ht="10.5" customHeight="1" x14ac:dyDescent="0.25"/>
  </sheetData>
  <mergeCells count="12">
    <mergeCell ref="K8:Q8"/>
    <mergeCell ref="K15:Q15"/>
    <mergeCell ref="A1:A2"/>
    <mergeCell ref="J15:J16"/>
    <mergeCell ref="A15:A16"/>
    <mergeCell ref="J1:J2"/>
    <mergeCell ref="A8:A9"/>
    <mergeCell ref="J8:J9"/>
    <mergeCell ref="B1:H1"/>
    <mergeCell ref="B8:H8"/>
    <mergeCell ref="B15:H15"/>
    <mergeCell ref="K1:Q1"/>
  </mergeCells>
  <pageMargins left="0.7" right="0.7" top="0.75" bottom="0.75" header="0.3" footer="0.3"/>
  <ignoredErrors>
    <ignoredError sqref="A3 A17 A10 J3 J10 J1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2021-10-26T14:35:37Z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