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quarantene\"/>
    </mc:Choice>
  </mc:AlternateContent>
  <xr:revisionPtr revIDLastSave="0" documentId="13_ncr:1_{CB1B0AD0-A0C0-448B-B114-45AC95EE727C}" xr6:coauthVersionLast="47" xr6:coauthVersionMax="47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" i="1" l="1"/>
  <c r="O19" i="1"/>
  <c r="P19" i="1"/>
  <c r="M19" i="1"/>
  <c r="N12" i="1"/>
  <c r="O12" i="1"/>
  <c r="P12" i="1"/>
  <c r="M12" i="1"/>
  <c r="N5" i="1"/>
  <c r="O5" i="1"/>
  <c r="P5" i="1"/>
  <c r="M5" i="1"/>
  <c r="C19" i="1"/>
  <c r="D19" i="1"/>
  <c r="E19" i="1"/>
  <c r="B19" i="1"/>
  <c r="I19" i="1" s="1"/>
  <c r="J19" i="1" s="1"/>
  <c r="C12" i="1"/>
  <c r="D12" i="1"/>
  <c r="E12" i="1"/>
  <c r="B12" i="1"/>
  <c r="I18" i="1"/>
  <c r="J18" i="1" s="1"/>
  <c r="I17" i="1"/>
  <c r="J17" i="1" s="1"/>
  <c r="I11" i="1"/>
  <c r="J11" i="1" s="1"/>
  <c r="I10" i="1"/>
  <c r="J10" i="1" s="1"/>
  <c r="J4" i="1"/>
  <c r="J5" i="1"/>
  <c r="I4" i="1"/>
  <c r="I5" i="1"/>
  <c r="I3" i="1"/>
  <c r="J3" i="1" s="1"/>
  <c r="U4" i="1"/>
  <c r="U10" i="1"/>
  <c r="U11" i="1"/>
  <c r="U17" i="1"/>
  <c r="U18" i="1"/>
  <c r="T4" i="1"/>
  <c r="T10" i="1"/>
  <c r="T11" i="1"/>
  <c r="T17" i="1"/>
  <c r="T18" i="1"/>
  <c r="U3" i="1"/>
  <c r="T3" i="1"/>
  <c r="D25" i="1"/>
  <c r="D26" i="1"/>
  <c r="D27" i="1"/>
  <c r="D28" i="1"/>
  <c r="D24" i="1"/>
  <c r="C29" i="1"/>
  <c r="B29" i="1"/>
  <c r="P18" i="1"/>
  <c r="P17" i="1"/>
  <c r="M18" i="1"/>
  <c r="N18" i="1"/>
  <c r="O18" i="1"/>
  <c r="N17" i="1"/>
  <c r="O17" i="1"/>
  <c r="M17" i="1"/>
  <c r="T12" i="1" l="1"/>
  <c r="U12" i="1" s="1"/>
  <c r="I12" i="1"/>
  <c r="J12" i="1" s="1"/>
  <c r="T5" i="1"/>
  <c r="U5" i="1" s="1"/>
  <c r="T19" i="1"/>
  <c r="U19" i="1" s="1"/>
  <c r="D29" i="1"/>
  <c r="S12" i="1"/>
  <c r="R12" i="1"/>
  <c r="Q12" i="1"/>
  <c r="S11" i="1"/>
  <c r="R11" i="1"/>
  <c r="Q11" i="1"/>
  <c r="S10" i="1"/>
  <c r="R10" i="1"/>
  <c r="Q10" i="1"/>
  <c r="S5" i="1"/>
  <c r="R5" i="1"/>
  <c r="Q5" i="1"/>
  <c r="S4" i="1"/>
  <c r="R4" i="1"/>
  <c r="Q4" i="1"/>
  <c r="S3" i="1"/>
  <c r="R3" i="1"/>
  <c r="Q3" i="1"/>
  <c r="H19" i="1"/>
  <c r="G19" i="1"/>
  <c r="F19" i="1"/>
  <c r="H18" i="1"/>
  <c r="G18" i="1"/>
  <c r="F18" i="1"/>
  <c r="H17" i="1"/>
  <c r="G17" i="1"/>
  <c r="F17" i="1"/>
  <c r="H12" i="1"/>
  <c r="G12" i="1"/>
  <c r="F12" i="1"/>
  <c r="H11" i="1"/>
  <c r="G11" i="1"/>
  <c r="F11" i="1"/>
  <c r="H10" i="1"/>
  <c r="G10" i="1"/>
  <c r="F10" i="1"/>
  <c r="G3" i="1"/>
  <c r="F3" i="1"/>
  <c r="Q18" i="1"/>
  <c r="R17" i="1"/>
  <c r="Q17" i="1"/>
  <c r="H4" i="1"/>
  <c r="H5" i="1"/>
  <c r="H3" i="1"/>
  <c r="G4" i="1"/>
  <c r="G5" i="1"/>
  <c r="F4" i="1"/>
  <c r="F5" i="1"/>
  <c r="Q19" i="1" l="1"/>
  <c r="S18" i="1"/>
  <c r="S19" i="1"/>
  <c r="S17" i="1"/>
  <c r="R18" i="1"/>
  <c r="R19" i="1"/>
</calcChain>
</file>

<file path=xl/sharedStrings.xml><?xml version="1.0" encoding="utf-8"?>
<sst xmlns="http://schemas.openxmlformats.org/spreadsheetml/2006/main" count="95" uniqueCount="29">
  <si>
    <t>Totale Dosi</t>
  </si>
  <si>
    <t>CLASSE DI ETA'</t>
  </si>
  <si>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</si>
  <si>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</si>
  <si>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</si>
  <si>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</si>
  <si>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</si>
  <si>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</si>
  <si>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</si>
  <si>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</si>
  <si>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</si>
  <si>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% Adesione 1° Dose</t>
  </si>
  <si>
    <t>% Adesione Ciclo Completo</t>
  </si>
  <si>
    <t>Pop. ISTAT</t>
  </si>
  <si>
    <t>3° Dose</t>
  </si>
  <si>
    <t>2° Dose</t>
  </si>
  <si>
    <t>% 3° Dose sulla 2°</t>
  </si>
  <si>
    <t>PROVINCIA</t>
  </si>
  <si>
    <t>Ancona</t>
  </si>
  <si>
    <t>Ascoli Piceno</t>
  </si>
  <si>
    <t>Fermo</t>
  </si>
  <si>
    <t>Macerata</t>
  </si>
  <si>
    <t>Pesaro e Urbino</t>
  </si>
  <si>
    <t>5-11 anni</t>
  </si>
  <si>
    <t>Target</t>
  </si>
  <si>
    <t>% Adesione</t>
  </si>
  <si>
    <t>Non vaccinati</t>
  </si>
  <si>
    <t>% non vaccinati</t>
  </si>
  <si>
    <t>[Fonte: Osservatorio Epidemiologico Regione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</si>
</sst>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0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1" fillId="0" borderId="0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center" vertical="center"/>
    </xf>
    <xf numFmtId="1" fontId="1" fillId="3" borderId="1" xfId="1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U32"/>
  <sheetViews>
    <sheetView tabSelected="1" zoomScale="85" zoomScaleNormal="85" workbookViewId="0">
      <selection activeCell="G23" sqref="G23"/>
    </sheetView>
  </sheetViews>
  <sheetFormatPr defaultRowHeight="11.25" x14ac:dyDescent="0.25"/>
  <cols>
    <col min="1" max="1" width="16.5703125" style="4" customWidth="1"/>
    <col min="2" max="2" width="10.7109375" style="3" customWidth="1"/>
    <col min="3" max="3" width="13" style="3" customWidth="1"/>
    <col min="4" max="4" width="16.140625" style="3" customWidth="1"/>
    <col min="5" max="5" width="13" style="3" customWidth="1"/>
    <col min="6" max="6" width="15.7109375" style="3" customWidth="1"/>
    <col min="7" max="7" width="22.42578125" style="3" bestFit="1" customWidth="1"/>
    <col min="8" max="8" width="16.5703125" style="3" customWidth="1"/>
    <col min="9" max="10" width="16.5703125" style="16" customWidth="1"/>
    <col min="11" max="11" width="4.7109375" style="3" customWidth="1"/>
    <col min="12" max="12" width="13.140625" style="3" bestFit="1" customWidth="1"/>
    <col min="13" max="13" width="12.7109375" style="3" customWidth="1"/>
    <col min="14" max="15" width="18.5703125" style="3" customWidth="1"/>
    <col min="16" max="16" width="13.85546875" style="3" customWidth="1"/>
    <col min="17" max="17" width="16" style="3" customWidth="1"/>
    <col min="18" max="18" width="21.140625" style="3" bestFit="1" customWidth="1"/>
    <col min="19" max="19" width="15.5703125" style="3" customWidth="1"/>
    <col min="20" max="21" width="15.5703125" style="16" customWidth="1"/>
    <col min="22" max="16384" width="9.140625" style="3"/>
  </cols>
  <sheetData>
    <row r="1" spans="1:21" ht="13.5" customHeight="1" x14ac:dyDescent="0.25">
      <c r="A1" s="26" t="s">
        <v>1</v>
      </c>
      <c r="B1" s="17" t="s">
        <v>4</v>
      </c>
      <c r="C1" s="17"/>
      <c r="D1" s="17"/>
      <c r="E1" s="17"/>
      <c r="F1" s="17"/>
      <c r="G1" s="17"/>
      <c r="H1" s="17"/>
      <c r="I1" s="17"/>
      <c r="J1" s="17"/>
      <c r="K1" s="18"/>
      <c r="L1" s="26" t="s">
        <v>1</v>
      </c>
      <c r="M1" s="17" t="s">
        <v>5</v>
      </c>
      <c r="N1" s="17"/>
      <c r="O1" s="17"/>
      <c r="P1" s="17"/>
      <c r="Q1" s="17"/>
      <c r="R1" s="17"/>
      <c r="S1" s="17"/>
      <c r="T1" s="17"/>
      <c r="U1" s="17"/>
    </row>
    <row r="2" spans="1:21" ht="10.5" customHeight="1" x14ac:dyDescent="0.25">
      <c r="A2" s="27"/>
      <c r="B2" s="1" t="s">
        <v>10</v>
      </c>
      <c r="C2" s="1" t="s">
        <v>15</v>
      </c>
      <c r="D2" s="1" t="s">
        <v>14</v>
      </c>
      <c r="E2" s="1" t="s">
        <v>13</v>
      </c>
      <c r="F2" s="1" t="s">
        <v>11</v>
      </c>
      <c r="G2" s="1" t="s">
        <v>12</v>
      </c>
      <c r="H2" s="1" t="s">
        <v>16</v>
      </c>
      <c r="I2" s="1" t="s">
        <v>26</v>
      </c>
      <c r="J2" s="1" t="s">
        <v>27</v>
      </c>
      <c r="K2" s="19"/>
      <c r="L2" s="27"/>
      <c r="M2" s="1" t="s">
        <v>10</v>
      </c>
      <c r="N2" s="1" t="s">
        <v>15</v>
      </c>
      <c r="O2" s="1" t="s">
        <v>14</v>
      </c>
      <c r="P2" s="1" t="s">
        <v>13</v>
      </c>
      <c r="Q2" s="1" t="s">
        <v>11</v>
      </c>
      <c r="R2" s="1" t="s">
        <v>12</v>
      </c>
      <c r="S2" s="1" t="s">
        <v>16</v>
      </c>
      <c r="T2" s="1" t="s">
        <v>26</v>
      </c>
      <c r="U2" s="1" t="s">
        <v>27</v>
      </c>
    </row>
    <row r="3" spans="1:21" ht="10.5" customHeight="1" x14ac:dyDescent="0.25">
      <c r="A3" s="28" t="s">
        <v>2</v>
      </c>
      <c r="B3" s="15">
        <v>21044</v>
      </c>
      <c r="C3" s="15">
        <v>13435</v>
      </c>
      <c r="D3" s="15">
        <v>1368</v>
      </c>
      <c r="E3" s="15">
        <v>21098</v>
      </c>
      <c r="F3" s="5">
        <f>B3/E3</f>
        <v>0.99744051568869085</v>
      </c>
      <c r="G3" s="5">
        <f>C3/E3</f>
        <v>0.63679021708218786</v>
      </c>
      <c r="H3" s="5">
        <f>D3/C3</f>
        <v>0.10182359508745813</v>
      </c>
      <c r="I3" s="29">
        <f>E3-B3</f>
        <v>54</v>
      </c>
      <c r="J3" s="5">
        <f>I3/E3</f>
        <v>2.559484311309129E-3</v>
      </c>
      <c r="K3" s="19"/>
      <c r="L3" s="28" t="s">
        <v>2</v>
      </c>
      <c r="M3" s="15">
        <v>7017</v>
      </c>
      <c r="N3" s="15">
        <v>4845</v>
      </c>
      <c r="O3" s="15">
        <v>462</v>
      </c>
      <c r="P3" s="15">
        <v>7125</v>
      </c>
      <c r="Q3" s="5">
        <f>M3/P3</f>
        <v>0.98484210526315785</v>
      </c>
      <c r="R3" s="5">
        <f>N3/P3</f>
        <v>0.68</v>
      </c>
      <c r="S3" s="5">
        <f>O3/N3</f>
        <v>9.535603715170278E-2</v>
      </c>
      <c r="T3" s="29">
        <f>P3-M3</f>
        <v>108</v>
      </c>
      <c r="U3" s="5">
        <f>T3/P3</f>
        <v>1.5157894736842105E-2</v>
      </c>
    </row>
    <row r="4" spans="1:21" ht="10.5" customHeight="1" x14ac:dyDescent="0.25">
      <c r="A4" s="28" t="s">
        <v>3</v>
      </c>
      <c r="B4" s="15">
        <v>16272</v>
      </c>
      <c r="C4" s="15">
        <v>14869</v>
      </c>
      <c r="D4" s="15">
        <v>5114</v>
      </c>
      <c r="E4" s="15">
        <v>17138</v>
      </c>
      <c r="F4" s="5">
        <f t="shared" ref="F4:F5" si="0">B4/E4</f>
        <v>0.94946901622126267</v>
      </c>
      <c r="G4" s="5">
        <f t="shared" ref="G4:G5" si="1">C4/E4</f>
        <v>0.86760415451044459</v>
      </c>
      <c r="H4" s="5">
        <f t="shared" ref="H4:H5" si="2">D4/C4</f>
        <v>0.34393705023875176</v>
      </c>
      <c r="I4" s="29">
        <f t="shared" ref="I4:I5" si="3">E4-B4</f>
        <v>866</v>
      </c>
      <c r="J4" s="5">
        <f t="shared" ref="J4:J5" si="4">I4/E4</f>
        <v>5.0530983778737312E-2</v>
      </c>
      <c r="K4" s="19"/>
      <c r="L4" s="28" t="s">
        <v>3</v>
      </c>
      <c r="M4" s="15">
        <v>6582</v>
      </c>
      <c r="N4" s="15">
        <v>6018</v>
      </c>
      <c r="O4" s="15">
        <v>2640</v>
      </c>
      <c r="P4" s="15">
        <v>7202</v>
      </c>
      <c r="Q4" s="5">
        <f t="shared" ref="Q4:Q5" si="5">M4/P4</f>
        <v>0.91391280199944458</v>
      </c>
      <c r="R4" s="5">
        <f t="shared" ref="R4:R5" si="6">N4/P4</f>
        <v>0.83560122188281039</v>
      </c>
      <c r="S4" s="5">
        <f t="shared" ref="S4:S5" si="7">O4/N4</f>
        <v>0.43868394815553341</v>
      </c>
      <c r="T4" s="29">
        <f t="shared" ref="T4:T19" si="8">P4-M4</f>
        <v>620</v>
      </c>
      <c r="U4" s="5">
        <f t="shared" ref="U4:U19" si="9">T4/P4</f>
        <v>8.6087198000555407E-2</v>
      </c>
    </row>
    <row r="5" spans="1:21" ht="10.5" customHeight="1" x14ac:dyDescent="0.25">
      <c r="A5" s="10" t="s">
        <v>0</v>
      </c>
      <c r="B5" s="2">
        <v>408014</v>
      </c>
      <c r="C5" s="2">
        <v>372753</v>
      </c>
      <c r="D5" s="2">
        <v>247369</v>
      </c>
      <c r="E5" s="2">
        <v>421779</v>
      </c>
      <c r="F5" s="6">
        <f t="shared" si="0"/>
        <v>0.96736442544555323</v>
      </c>
      <c r="G5" s="6">
        <f t="shared" si="1"/>
        <v>0.88376377202278922</v>
      </c>
      <c r="H5" s="6">
        <f t="shared" si="2"/>
        <v>0.66362712037193528</v>
      </c>
      <c r="I5" s="30">
        <f t="shared" si="3"/>
        <v>13765</v>
      </c>
      <c r="J5" s="6">
        <f t="shared" si="4"/>
        <v>3.263557455444676E-2</v>
      </c>
      <c r="K5" s="19"/>
      <c r="L5" s="10" t="s">
        <v>0</v>
      </c>
      <c r="M5" s="2">
        <f>SUM(M3:M4)</f>
        <v>13599</v>
      </c>
      <c r="N5" s="2">
        <f t="shared" ref="N5:P5" si="10">SUM(N3:N4)</f>
        <v>10863</v>
      </c>
      <c r="O5" s="2">
        <f t="shared" si="10"/>
        <v>3102</v>
      </c>
      <c r="P5" s="2">
        <f t="shared" si="10"/>
        <v>14327</v>
      </c>
      <c r="Q5" s="6">
        <f t="shared" si="5"/>
        <v>0.9491868500034899</v>
      </c>
      <c r="R5" s="6">
        <f t="shared" si="6"/>
        <v>0.75821874781880361</v>
      </c>
      <c r="S5" s="6">
        <f t="shared" si="7"/>
        <v>0.28555647611157137</v>
      </c>
      <c r="T5" s="30">
        <f t="shared" si="8"/>
        <v>728</v>
      </c>
      <c r="U5" s="6">
        <f t="shared" si="9"/>
        <v>5.0813149996510085E-2</v>
      </c>
    </row>
    <row r="6" spans="1:21" ht="10.5" customHeight="1" x14ac:dyDescent="0.25">
      <c r="A6" s="24"/>
      <c r="B6" s="25"/>
      <c r="C6" s="25"/>
      <c r="D6" s="25"/>
      <c r="E6" s="25"/>
      <c r="F6" s="25"/>
      <c r="G6" s="25"/>
      <c r="H6" s="25"/>
      <c r="I6" s="21"/>
      <c r="J6" s="21"/>
      <c r="K6" s="19"/>
      <c r="L6" s="23"/>
      <c r="M6" s="25"/>
      <c r="N6" s="25"/>
      <c r="O6" s="25"/>
      <c r="P6" s="25"/>
      <c r="Q6" s="25"/>
      <c r="R6" s="25"/>
      <c r="S6" s="25"/>
      <c r="T6" s="22"/>
      <c r="U6" s="20"/>
    </row>
    <row r="7" spans="1:21" ht="10.5" customHeight="1" x14ac:dyDescent="0.25">
      <c r="A7" s="25"/>
      <c r="B7" s="25"/>
      <c r="C7" s="25"/>
      <c r="D7" s="25"/>
      <c r="E7" s="25"/>
      <c r="F7" s="25"/>
      <c r="G7" s="25"/>
      <c r="H7" s="25"/>
      <c r="I7" s="21"/>
      <c r="J7" s="21"/>
      <c r="K7" s="19"/>
      <c r="L7" s="25"/>
      <c r="M7" s="25"/>
      <c r="N7" s="25"/>
      <c r="O7" s="25"/>
      <c r="P7" s="25"/>
      <c r="Q7" s="25"/>
      <c r="R7" s="25"/>
      <c r="S7" s="25"/>
      <c r="T7" s="22"/>
      <c r="U7" s="20"/>
    </row>
    <row r="8" spans="1:21" ht="10.5" customHeight="1" x14ac:dyDescent="0.25">
      <c r="A8" s="26" t="s">
        <v>1</v>
      </c>
      <c r="B8" s="17" t="s">
        <v>6</v>
      </c>
      <c r="C8" s="17"/>
      <c r="D8" s="17"/>
      <c r="E8" s="17"/>
      <c r="F8" s="17"/>
      <c r="G8" s="17"/>
      <c r="H8" s="17"/>
      <c r="I8" s="17"/>
      <c r="J8" s="17"/>
      <c r="K8" s="19"/>
      <c r="L8" s="26" t="s">
        <v>1</v>
      </c>
      <c r="M8" s="17" t="s">
        <v>7</v>
      </c>
      <c r="N8" s="17"/>
      <c r="O8" s="17"/>
      <c r="P8" s="17"/>
      <c r="Q8" s="17"/>
      <c r="R8" s="17"/>
      <c r="S8" s="17"/>
      <c r="T8" s="17"/>
      <c r="U8" s="17"/>
    </row>
    <row r="9" spans="1:21" ht="10.5" customHeight="1" x14ac:dyDescent="0.25">
      <c r="A9" s="27"/>
      <c r="B9" s="1" t="s">
        <v>10</v>
      </c>
      <c r="C9" s="1" t="s">
        <v>15</v>
      </c>
      <c r="D9" s="1" t="s">
        <v>14</v>
      </c>
      <c r="E9" s="1" t="s">
        <v>13</v>
      </c>
      <c r="F9" s="1" t="s">
        <v>11</v>
      </c>
      <c r="G9" s="1" t="s">
        <v>12</v>
      </c>
      <c r="H9" s="1" t="s">
        <v>16</v>
      </c>
      <c r="I9" s="1" t="s">
        <v>26</v>
      </c>
      <c r="J9" s="1" t="s">
        <v>27</v>
      </c>
      <c r="K9" s="19"/>
      <c r="L9" s="27"/>
      <c r="M9" s="1" t="s">
        <v>10</v>
      </c>
      <c r="N9" s="1" t="s">
        <v>15</v>
      </c>
      <c r="O9" s="1" t="s">
        <v>14</v>
      </c>
      <c r="P9" s="1" t="s">
        <v>13</v>
      </c>
      <c r="Q9" s="1" t="s">
        <v>11</v>
      </c>
      <c r="R9" s="1" t="s">
        <v>12</v>
      </c>
      <c r="S9" s="1" t="s">
        <v>16</v>
      </c>
      <c r="T9" s="1" t="s">
        <v>26</v>
      </c>
      <c r="U9" s="1" t="s">
        <v>27</v>
      </c>
    </row>
    <row r="10" spans="1:21" ht="10.5" customHeight="1" x14ac:dyDescent="0.25">
      <c r="A10" s="28" t="s">
        <v>2</v>
      </c>
      <c r="B10" s="15">
        <v>12798</v>
      </c>
      <c r="C10" s="15">
        <v>9191</v>
      </c>
      <c r="D10" s="15">
        <v>747</v>
      </c>
      <c r="E10" s="15">
        <v>13538</v>
      </c>
      <c r="F10" s="5">
        <f>B10/E10</f>
        <v>0.9453390456492835</v>
      </c>
      <c r="G10" s="5">
        <f>C10/E10</f>
        <v>0.67890382626680457</v>
      </c>
      <c r="H10" s="5">
        <f>D10/C10</f>
        <v>8.1275160483081269E-2</v>
      </c>
      <c r="I10" s="29">
        <f>E10-B10</f>
        <v>740</v>
      </c>
      <c r="J10" s="5">
        <f>I10/E10</f>
        <v>5.4660954350716502E-2</v>
      </c>
      <c r="K10" s="19"/>
      <c r="L10" s="28" t="s">
        <v>2</v>
      </c>
      <c r="M10" s="15">
        <v>9752</v>
      </c>
      <c r="N10" s="15">
        <v>6480</v>
      </c>
      <c r="O10" s="15">
        <v>495</v>
      </c>
      <c r="P10" s="15">
        <v>11166</v>
      </c>
      <c r="Q10" s="5">
        <f>M10/P10</f>
        <v>0.87336557406412318</v>
      </c>
      <c r="R10" s="5">
        <f>N10/P10</f>
        <v>0.58033315421816223</v>
      </c>
      <c r="S10" s="5">
        <f>O10/N10</f>
        <v>7.6388888888888895E-2</v>
      </c>
      <c r="T10" s="29">
        <f t="shared" si="8"/>
        <v>1414</v>
      </c>
      <c r="U10" s="5">
        <f t="shared" si="9"/>
        <v>0.12663442593587676</v>
      </c>
    </row>
    <row r="11" spans="1:21" ht="10.5" customHeight="1" x14ac:dyDescent="0.25">
      <c r="A11" s="28" t="s">
        <v>3</v>
      </c>
      <c r="B11" s="15">
        <v>11859</v>
      </c>
      <c r="C11" s="15">
        <v>10879</v>
      </c>
      <c r="D11" s="15">
        <v>2913</v>
      </c>
      <c r="E11" s="15">
        <v>13308</v>
      </c>
      <c r="F11" s="5">
        <f t="shared" ref="F11:F12" si="11">B11/E11</f>
        <v>0.89111812443642924</v>
      </c>
      <c r="G11" s="5">
        <f t="shared" ref="G11:G12" si="12">C11/E11</f>
        <v>0.81747820859633302</v>
      </c>
      <c r="H11" s="5">
        <f t="shared" ref="H11:H12" si="13">D11/C11</f>
        <v>0.26776358121150839</v>
      </c>
      <c r="I11" s="29">
        <f t="shared" ref="I11:I12" si="14">E11-B11</f>
        <v>1449</v>
      </c>
      <c r="J11" s="5">
        <f t="shared" ref="J11:J12" si="15">I11/E11</f>
        <v>0.10888187556357079</v>
      </c>
      <c r="K11" s="19"/>
      <c r="L11" s="28" t="s">
        <v>3</v>
      </c>
      <c r="M11" s="15">
        <v>9036</v>
      </c>
      <c r="N11" s="15">
        <v>8251</v>
      </c>
      <c r="O11" s="15">
        <v>2113</v>
      </c>
      <c r="P11" s="15">
        <v>11124</v>
      </c>
      <c r="Q11" s="5">
        <f t="shared" ref="Q11:Q12" si="16">M11/P11</f>
        <v>0.81229773462783172</v>
      </c>
      <c r="R11" s="5">
        <f t="shared" ref="R11:R12" si="17">N11/P11</f>
        <v>0.74172959367134128</v>
      </c>
      <c r="S11" s="5">
        <f t="shared" ref="S11:S12" si="18">O11/N11</f>
        <v>0.25609017088837716</v>
      </c>
      <c r="T11" s="29">
        <f t="shared" si="8"/>
        <v>2088</v>
      </c>
      <c r="U11" s="5">
        <f t="shared" si="9"/>
        <v>0.18770226537216828</v>
      </c>
    </row>
    <row r="12" spans="1:21" ht="10.5" customHeight="1" x14ac:dyDescent="0.25">
      <c r="A12" s="10" t="s">
        <v>0</v>
      </c>
      <c r="B12" s="2">
        <f>SUM(B10:B11)</f>
        <v>24657</v>
      </c>
      <c r="C12" s="2">
        <f t="shared" ref="C12:E12" si="19">SUM(C10:C11)</f>
        <v>20070</v>
      </c>
      <c r="D12" s="2">
        <f t="shared" si="19"/>
        <v>3660</v>
      </c>
      <c r="E12" s="2">
        <f t="shared" si="19"/>
        <v>26846</v>
      </c>
      <c r="F12" s="6">
        <f t="shared" si="11"/>
        <v>0.91846085077851447</v>
      </c>
      <c r="G12" s="6">
        <f t="shared" si="12"/>
        <v>0.74759740743499958</v>
      </c>
      <c r="H12" s="6">
        <f t="shared" si="13"/>
        <v>0.18236173393124067</v>
      </c>
      <c r="I12" s="30">
        <f t="shared" si="14"/>
        <v>2189</v>
      </c>
      <c r="J12" s="6">
        <f t="shared" si="15"/>
        <v>8.1539149221485516E-2</v>
      </c>
      <c r="K12" s="19"/>
      <c r="L12" s="10" t="s">
        <v>0</v>
      </c>
      <c r="M12" s="2">
        <f>SUM(M10:M11)</f>
        <v>18788</v>
      </c>
      <c r="N12" s="2">
        <f t="shared" ref="N12:P12" si="20">SUM(N10:N11)</f>
        <v>14731</v>
      </c>
      <c r="O12" s="2">
        <f t="shared" si="20"/>
        <v>2608</v>
      </c>
      <c r="P12" s="2">
        <f t="shared" si="20"/>
        <v>22290</v>
      </c>
      <c r="Q12" s="6">
        <f t="shared" si="16"/>
        <v>0.84288918797667112</v>
      </c>
      <c r="R12" s="6">
        <f t="shared" si="17"/>
        <v>0.66087931807985645</v>
      </c>
      <c r="S12" s="6">
        <f t="shared" si="18"/>
        <v>0.17704161292512388</v>
      </c>
      <c r="T12" s="30">
        <f t="shared" si="8"/>
        <v>3502</v>
      </c>
      <c r="U12" s="6">
        <f t="shared" si="9"/>
        <v>0.15711081202332886</v>
      </c>
    </row>
    <row r="13" spans="1:21" ht="10.5" customHeight="1" x14ac:dyDescent="0.25">
      <c r="A13" s="24"/>
      <c r="B13" s="25"/>
      <c r="C13" s="25"/>
      <c r="D13" s="25"/>
      <c r="E13" s="25"/>
      <c r="F13" s="25"/>
      <c r="G13" s="25"/>
      <c r="H13" s="25"/>
      <c r="I13" s="21"/>
      <c r="J13" s="21"/>
      <c r="K13" s="19"/>
      <c r="L13" s="23"/>
      <c r="M13" s="25"/>
      <c r="N13" s="25"/>
      <c r="O13" s="25"/>
      <c r="P13" s="25"/>
      <c r="Q13" s="25"/>
      <c r="R13" s="25"/>
      <c r="S13" s="25"/>
      <c r="T13" s="22"/>
      <c r="U13" s="20"/>
    </row>
    <row r="14" spans="1:21" ht="10.5" customHeight="1" x14ac:dyDescent="0.25">
      <c r="A14" s="25"/>
      <c r="B14" s="25"/>
      <c r="C14" s="25"/>
      <c r="D14" s="25"/>
      <c r="E14" s="25"/>
      <c r="F14" s="25"/>
      <c r="G14" s="25"/>
      <c r="H14" s="25"/>
      <c r="I14" s="21"/>
      <c r="J14" s="21"/>
      <c r="K14" s="19"/>
      <c r="L14" s="25"/>
      <c r="M14" s="25"/>
      <c r="N14" s="25"/>
      <c r="O14" s="25"/>
      <c r="P14" s="25"/>
      <c r="Q14" s="25"/>
      <c r="R14" s="25"/>
      <c r="S14" s="25"/>
      <c r="T14" s="22"/>
      <c r="U14" s="20"/>
    </row>
    <row r="15" spans="1:21" ht="10.5" customHeight="1" x14ac:dyDescent="0.25">
      <c r="A15" s="26" t="s">
        <v>1</v>
      </c>
      <c r="B15" s="17" t="s">
        <v>8</v>
      </c>
      <c r="C15" s="17"/>
      <c r="D15" s="17"/>
      <c r="E15" s="17"/>
      <c r="F15" s="17"/>
      <c r="G15" s="17"/>
      <c r="H15" s="17"/>
      <c r="I15" s="17"/>
      <c r="J15" s="17"/>
      <c r="K15" s="19"/>
      <c r="L15" s="26" t="s">
        <v>1</v>
      </c>
      <c r="M15" s="17" t="s">
        <v>9</v>
      </c>
      <c r="N15" s="17"/>
      <c r="O15" s="17"/>
      <c r="P15" s="17"/>
      <c r="Q15" s="17"/>
      <c r="R15" s="17"/>
      <c r="S15" s="17"/>
      <c r="T15" s="17"/>
      <c r="U15" s="17"/>
    </row>
    <row r="16" spans="1:21" ht="10.5" customHeight="1" x14ac:dyDescent="0.25">
      <c r="A16" s="27"/>
      <c r="B16" s="1" t="s">
        <v>10</v>
      </c>
      <c r="C16" s="1" t="s">
        <v>15</v>
      </c>
      <c r="D16" s="1" t="s">
        <v>14</v>
      </c>
      <c r="E16" s="1" t="s">
        <v>13</v>
      </c>
      <c r="F16" s="1" t="s">
        <v>11</v>
      </c>
      <c r="G16" s="1" t="s">
        <v>12</v>
      </c>
      <c r="H16" s="1" t="s">
        <v>16</v>
      </c>
      <c r="I16" s="1" t="s">
        <v>26</v>
      </c>
      <c r="J16" s="1" t="s">
        <v>27</v>
      </c>
      <c r="K16" s="19"/>
      <c r="L16" s="27"/>
      <c r="M16" s="1" t="s">
        <v>10</v>
      </c>
      <c r="N16" s="1" t="s">
        <v>15</v>
      </c>
      <c r="O16" s="1" t="s">
        <v>14</v>
      </c>
      <c r="P16" s="1" t="s">
        <v>13</v>
      </c>
      <c r="Q16" s="1" t="s">
        <v>11</v>
      </c>
      <c r="R16" s="1" t="s">
        <v>12</v>
      </c>
      <c r="S16" s="1" t="s">
        <v>16</v>
      </c>
      <c r="T16" s="1" t="s">
        <v>26</v>
      </c>
      <c r="U16" s="1" t="s">
        <v>27</v>
      </c>
    </row>
    <row r="17" spans="1:21" ht="10.5" customHeight="1" x14ac:dyDescent="0.25">
      <c r="A17" s="28" t="s">
        <v>2</v>
      </c>
      <c r="B17" s="15">
        <v>5006</v>
      </c>
      <c r="C17" s="15">
        <v>3550</v>
      </c>
      <c r="D17" s="15">
        <v>289</v>
      </c>
      <c r="E17" s="15">
        <v>6025</v>
      </c>
      <c r="F17" s="5">
        <f>B17/E17</f>
        <v>0.83087136929460581</v>
      </c>
      <c r="G17" s="5">
        <f>C17/E17</f>
        <v>0.58921161825726143</v>
      </c>
      <c r="H17" s="5">
        <f>D17/C17</f>
        <v>8.1408450704225352E-2</v>
      </c>
      <c r="I17" s="29">
        <f>E17-B17</f>
        <v>1019</v>
      </c>
      <c r="J17" s="5">
        <f>I17/E17</f>
        <v>0.16912863070539419</v>
      </c>
      <c r="K17" s="19"/>
      <c r="L17" s="28" t="s">
        <v>2</v>
      </c>
      <c r="M17" s="15">
        <f>B3+M3+M10+B10+B17</f>
        <v>55617</v>
      </c>
      <c r="N17" s="15">
        <f>C3+N3+N10+C10+C17</f>
        <v>37501</v>
      </c>
      <c r="O17" s="15">
        <f>D3+O3+O10+D10+D17</f>
        <v>3361</v>
      </c>
      <c r="P17" s="15">
        <f>E3+P3+P10+E10+E17</f>
        <v>58952</v>
      </c>
      <c r="Q17" s="5">
        <f>M17/P17</f>
        <v>0.94342855204233955</v>
      </c>
      <c r="R17" s="5">
        <f>N17/P17</f>
        <v>0.63612769710951278</v>
      </c>
      <c r="S17" s="5">
        <f>O17/N17</f>
        <v>8.9624276685955045E-2</v>
      </c>
      <c r="T17" s="29">
        <f t="shared" si="8"/>
        <v>3335</v>
      </c>
      <c r="U17" s="5">
        <f t="shared" si="9"/>
        <v>5.6571447957660469E-2</v>
      </c>
    </row>
    <row r="18" spans="1:21" ht="10.5" customHeight="1" x14ac:dyDescent="0.25">
      <c r="A18" s="28" t="s">
        <v>3</v>
      </c>
      <c r="B18" s="15">
        <v>5460</v>
      </c>
      <c r="C18" s="15">
        <v>4966</v>
      </c>
      <c r="D18" s="15">
        <v>1423</v>
      </c>
      <c r="E18" s="15">
        <v>6015</v>
      </c>
      <c r="F18" s="5">
        <f t="shared" ref="F18:F19" si="21">B18/E18</f>
        <v>0.9077306733167082</v>
      </c>
      <c r="G18" s="5">
        <f t="shared" ref="G18:G19" si="22">C18/E18</f>
        <v>0.82560266001662508</v>
      </c>
      <c r="H18" s="5">
        <f t="shared" ref="H18:H19" si="23">D18/C18</f>
        <v>0.28654853000402741</v>
      </c>
      <c r="I18" s="29">
        <f t="shared" ref="I18:I19" si="24">E18-B18</f>
        <v>555</v>
      </c>
      <c r="J18" s="5">
        <f t="shared" ref="J18:J19" si="25">I18/E18</f>
        <v>9.2269326683291769E-2</v>
      </c>
      <c r="K18" s="19"/>
      <c r="L18" s="28" t="s">
        <v>3</v>
      </c>
      <c r="M18" s="15">
        <f>B4+M4+M11+B11+B18</f>
        <v>49209</v>
      </c>
      <c r="N18" s="15">
        <f>C4+N4+N11+C11+C18</f>
        <v>44983</v>
      </c>
      <c r="O18" s="15">
        <f>D4+O4+O11+D11+D18</f>
        <v>14203</v>
      </c>
      <c r="P18" s="15">
        <f>E4+P4+P11+E11+E18</f>
        <v>54787</v>
      </c>
      <c r="Q18" s="5">
        <f t="shared" ref="Q18:Q19" si="26">M18/P18</f>
        <v>0.89818752623797615</v>
      </c>
      <c r="R18" s="5">
        <f t="shared" ref="R18:R19" si="27">N18/P18</f>
        <v>0.8210524394473141</v>
      </c>
      <c r="S18" s="5">
        <f t="shared" ref="S18:S19" si="28">O18/N18</f>
        <v>0.31574150234533044</v>
      </c>
      <c r="T18" s="29">
        <f t="shared" si="8"/>
        <v>5578</v>
      </c>
      <c r="U18" s="5">
        <f t="shared" si="9"/>
        <v>0.10181247376202383</v>
      </c>
    </row>
    <row r="19" spans="1:21" ht="10.5" customHeight="1" x14ac:dyDescent="0.25">
      <c r="A19" s="10" t="s">
        <v>0</v>
      </c>
      <c r="B19" s="2">
        <f>SUM(B17:B18)</f>
        <v>10466</v>
      </c>
      <c r="C19" s="2">
        <f t="shared" ref="C19:E19" si="29">SUM(C17:C18)</f>
        <v>8516</v>
      </c>
      <c r="D19" s="2">
        <f t="shared" si="29"/>
        <v>1712</v>
      </c>
      <c r="E19" s="2">
        <f t="shared" si="29"/>
        <v>12040</v>
      </c>
      <c r="F19" s="6">
        <f t="shared" si="21"/>
        <v>0.86926910299003324</v>
      </c>
      <c r="G19" s="6">
        <f t="shared" si="22"/>
        <v>0.70730897009966776</v>
      </c>
      <c r="H19" s="6">
        <f t="shared" si="23"/>
        <v>0.20103334899013622</v>
      </c>
      <c r="I19" s="30">
        <f t="shared" si="24"/>
        <v>1574</v>
      </c>
      <c r="J19" s="6">
        <f t="shared" si="25"/>
        <v>0.13073089700996679</v>
      </c>
      <c r="K19" s="19"/>
      <c r="L19" s="10" t="s">
        <v>0</v>
      </c>
      <c r="M19" s="2">
        <f>SUM(M17:M18)</f>
        <v>104826</v>
      </c>
      <c r="N19" s="2">
        <f t="shared" ref="N19:P19" si="30">SUM(N17:N18)</f>
        <v>82484</v>
      </c>
      <c r="O19" s="2">
        <f t="shared" si="30"/>
        <v>17564</v>
      </c>
      <c r="P19" s="2">
        <f t="shared" si="30"/>
        <v>113739</v>
      </c>
      <c r="Q19" s="6">
        <f t="shared" si="26"/>
        <v>0.92163637802336928</v>
      </c>
      <c r="R19" s="6">
        <f t="shared" si="27"/>
        <v>0.72520419557056071</v>
      </c>
      <c r="S19" s="6">
        <f t="shared" si="28"/>
        <v>0.21293826681538239</v>
      </c>
      <c r="T19" s="30">
        <f t="shared" si="8"/>
        <v>8913</v>
      </c>
      <c r="U19" s="6">
        <f t="shared" si="9"/>
        <v>7.8363621976630701E-2</v>
      </c>
    </row>
    <row r="20" spans="1:21" ht="10.5" customHeight="1" x14ac:dyDescent="0.25"/>
    <row r="21" spans="1:21" s="8" customFormat="1" ht="10.5" customHeight="1" x14ac:dyDescent="0.25">
      <c r="A21" s="4"/>
      <c r="I21" s="16"/>
      <c r="J21" s="16"/>
      <c r="T21" s="16"/>
      <c r="U21" s="16"/>
    </row>
    <row r="22" spans="1:21" ht="10.5" customHeight="1" x14ac:dyDescent="0.25"/>
    <row r="23" spans="1:21" ht="10.5" customHeight="1" x14ac:dyDescent="0.25">
      <c r="A23" s="11" t="s">
        <v>17</v>
      </c>
      <c r="B23" s="12" t="s">
        <v>23</v>
      </c>
      <c r="C23" s="12" t="s">
        <v>24</v>
      </c>
      <c r="D23" s="12" t="s">
        <v>25</v>
      </c>
    </row>
    <row r="24" spans="1:21" ht="10.5" customHeight="1" x14ac:dyDescent="0.25">
      <c r="A24" s="9" t="s">
        <v>18</v>
      </c>
      <c r="B24" s="7">
        <v>8340</v>
      </c>
      <c r="C24" s="7">
        <v>28396</v>
      </c>
      <c r="D24" s="13">
        <f>B24/C24</f>
        <v>0.29370333849838004</v>
      </c>
    </row>
    <row r="25" spans="1:21" ht="10.5" customHeight="1" x14ac:dyDescent="0.25">
      <c r="A25" s="9" t="s">
        <v>19</v>
      </c>
      <c r="B25" s="7">
        <v>1918</v>
      </c>
      <c r="C25" s="7">
        <v>11551</v>
      </c>
      <c r="D25" s="13">
        <f t="shared" ref="D25:D29" si="31">B25/C25</f>
        <v>0.16604622976365682</v>
      </c>
    </row>
    <row r="26" spans="1:21" ht="10.5" customHeight="1" x14ac:dyDescent="0.25">
      <c r="A26" s="9" t="s">
        <v>20</v>
      </c>
      <c r="B26" s="7">
        <v>835</v>
      </c>
      <c r="C26" s="7">
        <v>9888</v>
      </c>
      <c r="D26" s="13">
        <f t="shared" si="31"/>
        <v>8.4445792880258899E-2</v>
      </c>
    </row>
    <row r="27" spans="1:21" x14ac:dyDescent="0.25">
      <c r="A27" s="9" t="s">
        <v>21</v>
      </c>
      <c r="B27" s="7">
        <v>2756</v>
      </c>
      <c r="C27" s="7">
        <v>18567</v>
      </c>
      <c r="D27" s="13">
        <f t="shared" si="31"/>
        <v>0.148435396132924</v>
      </c>
    </row>
    <row r="28" spans="1:21" x14ac:dyDescent="0.25">
      <c r="A28" s="9" t="s">
        <v>22</v>
      </c>
      <c r="B28" s="7">
        <v>3828</v>
      </c>
      <c r="C28" s="7">
        <v>21964</v>
      </c>
      <c r="D28" s="13">
        <f t="shared" si="31"/>
        <v>0.17428519395374248</v>
      </c>
    </row>
    <row r="29" spans="1:21" x14ac:dyDescent="0.25">
      <c r="A29" s="10" t="s">
        <v>0</v>
      </c>
      <c r="B29" s="2">
        <f>SUM(B24:B28)</f>
        <v>17677</v>
      </c>
      <c r="C29" s="2">
        <f>SUM(C24:C28)</f>
        <v>90366</v>
      </c>
      <c r="D29" s="14">
        <f t="shared" si="31"/>
        <v>0.1956156076400416</v>
      </c>
    </row>
    <row r="32" spans="1:21" ht="12.75" x14ac:dyDescent="0.25">
      <c r="A32" s="31" t="s">
        <v>28</v>
      </c>
      <c r="B32" s="31"/>
      <c r="C32" s="31"/>
      <c r="D32" s="31"/>
    </row>
  </sheetData>
  <mergeCells count="17">
    <mergeCell ref="A32:D32"/>
    <mergeCell ref="A1:A2"/>
    <mergeCell ref="B1:J1"/>
    <mergeCell ref="B8:J8"/>
    <mergeCell ref="B15:J15"/>
    <mergeCell ref="M1:U1"/>
    <mergeCell ref="M8:U8"/>
    <mergeCell ref="M15:U15"/>
    <mergeCell ref="L15:L16"/>
    <mergeCell ref="A15:A16"/>
    <mergeCell ref="L1:L2"/>
    <mergeCell ref="A8:A9"/>
    <mergeCell ref="L8:L9"/>
    <mergeCell ref="A13:H14"/>
    <mergeCell ref="A6:H7"/>
    <mergeCell ref="L6:S7"/>
    <mergeCell ref="L13:S14"/>
  </mergeCells>
  <phoneticPr fontId="2" type="noConversion"/>
  <pageMargins left="0.7" right="0.7" top="0.75" bottom="0.75" header="0.3" footer="0.3"/>
  <pageSetup paperSize="9" orientation="portrait" r:id="rId1"/>
  <ignoredErrors>
    <ignoredError sqref="L17 A17 A10 L10 L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2022-01-27T15:51:35Z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