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0FAAE18D-AAEB-4300-BFE9-CECB273D9B9A}" xr6:coauthVersionLast="46" xr6:coauthVersionMax="46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9" i="1" l="1"/>
  <c r="U19" i="1" s="1"/>
  <c r="T18" i="1"/>
  <c r="U18" i="1" s="1"/>
  <c r="T17" i="1"/>
  <c r="U17" i="1" s="1"/>
  <c r="T12" i="1"/>
  <c r="U12" i="1" s="1"/>
  <c r="T11" i="1"/>
  <c r="U11" i="1" s="1"/>
  <c r="T10" i="1"/>
  <c r="U10" i="1" s="1"/>
  <c r="T5" i="1"/>
  <c r="U5" i="1" s="1"/>
  <c r="T4" i="1"/>
  <c r="U4" i="1" s="1"/>
  <c r="T3" i="1"/>
  <c r="U3" i="1" s="1"/>
  <c r="I19" i="1"/>
  <c r="J19" i="1" s="1"/>
  <c r="I18" i="1"/>
  <c r="J18" i="1" s="1"/>
  <c r="I17" i="1"/>
  <c r="J17" i="1" s="1"/>
  <c r="I12" i="1"/>
  <c r="J12" i="1" s="1"/>
  <c r="I11" i="1"/>
  <c r="J11" i="1" s="1"/>
  <c r="J10" i="1"/>
  <c r="I10" i="1"/>
  <c r="J4" i="1"/>
  <c r="J5" i="1"/>
  <c r="I4" i="1"/>
  <c r="I5" i="1"/>
  <c r="J3" i="1"/>
  <c r="I3" i="1"/>
  <c r="S19" i="1"/>
  <c r="R19" i="1"/>
  <c r="Q19" i="1"/>
  <c r="S5" i="1"/>
  <c r="P5" i="1"/>
  <c r="O5" i="1"/>
  <c r="N5" i="1"/>
  <c r="R5" i="1" s="1"/>
  <c r="M5" i="1"/>
  <c r="Q5" i="1" s="1"/>
  <c r="P12" i="1"/>
  <c r="O12" i="1"/>
  <c r="S12" i="1" s="1"/>
  <c r="N12" i="1"/>
  <c r="R12" i="1" s="1"/>
  <c r="M12" i="1"/>
  <c r="Q12" i="1" s="1"/>
  <c r="P19" i="1"/>
  <c r="O19" i="1"/>
  <c r="N19" i="1"/>
  <c r="M19" i="1"/>
  <c r="E19" i="1"/>
  <c r="D19" i="1"/>
  <c r="H19" i="1" s="1"/>
  <c r="C19" i="1"/>
  <c r="G19" i="1" s="1"/>
  <c r="B19" i="1"/>
  <c r="F19" i="1" s="1"/>
  <c r="E12" i="1"/>
  <c r="D12" i="1"/>
  <c r="H12" i="1" s="1"/>
  <c r="C12" i="1"/>
  <c r="G12" i="1" s="1"/>
  <c r="B12" i="1"/>
  <c r="F12" i="1" s="1"/>
  <c r="H5" i="1"/>
  <c r="G5" i="1"/>
  <c r="F5" i="1"/>
  <c r="C5" i="1"/>
  <c r="D5" i="1"/>
  <c r="E5" i="1"/>
  <c r="B5" i="1"/>
  <c r="F4" i="1"/>
  <c r="F3" i="1"/>
</calcChain>
</file>

<file path=xl/sharedStrings.xml><?xml version="1.0" encoding="utf-8"?>
<sst xmlns="http://schemas.openxmlformats.org/spreadsheetml/2006/main" count="84" uniqueCount="19">
  <si>
    <t>Totale Dosi</t>
  </si>
  <si>
    <t>CLASSE DI ETA'</t>
  </si>
  <si>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</si>
  <si>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</si>
  <si>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</si>
  <si>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</si>
  <si>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</si>
  <si>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</si>
  <si>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</si>
  <si>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</si>
  <si>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</si>
  <si>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% Adesione 1° Dose</t>
  </si>
  <si>
    <t>% Adesione Ciclo Completo</t>
  </si>
  <si>
    <t>Pop. ISTAT</t>
  </si>
  <si>
    <t>3° Dose</t>
  </si>
  <si>
    <t>2° Dose</t>
  </si>
  <si>
    <t>% 3° Dose sulla 2°</t>
  </si>
  <si>
    <t>Non vaccinati</t>
  </si>
  <si>
    <t>% non vaccinati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</si>
</sst>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U47"/>
  <sheetViews>
    <sheetView tabSelected="1" zoomScale="85" zoomScaleNormal="85" workbookViewId="0">
      <selection activeCell="J27" sqref="J27"/>
    </sheetView>
  </sheetViews>
  <sheetFormatPr defaultRowHeight="11.25" x14ac:dyDescent="0.25"/>
  <cols>
    <col min="1" max="1" width="12.7109375" style="2" bestFit="1" customWidth="1"/>
    <col min="2" max="2" width="10.7109375" style="1" customWidth="1"/>
    <col min="3" max="4" width="13" style="1" customWidth="1"/>
    <col min="5" max="5" width="11.42578125" style="1" customWidth="1"/>
    <col min="6" max="6" width="15.7109375" style="1" customWidth="1"/>
    <col min="7" max="7" width="22.42578125" style="1" bestFit="1" customWidth="1"/>
    <col min="8" max="10" width="16.5703125" style="1" customWidth="1"/>
    <col min="11" max="11" width="4.7109375" style="1" customWidth="1"/>
    <col min="12" max="12" width="13.140625" style="1" bestFit="1" customWidth="1"/>
    <col min="13" max="13" width="12.7109375" style="1" customWidth="1"/>
    <col min="14" max="15" width="18.5703125" style="1" customWidth="1"/>
    <col min="16" max="16" width="13.85546875" style="1" customWidth="1"/>
    <col min="17" max="17" width="16" style="1" customWidth="1"/>
    <col min="18" max="18" width="21.140625" style="1" bestFit="1" customWidth="1"/>
    <col min="19" max="21" width="15.5703125" style="1" customWidth="1"/>
    <col min="22" max="16384" width="9.140625" style="1"/>
  </cols>
  <sheetData>
    <row r="1" spans="1:21" ht="13.5" customHeight="1" x14ac:dyDescent="0.25">
      <c r="A1" s="8" t="s">
        <v>1</v>
      </c>
      <c r="B1" s="5" t="s">
        <v>4</v>
      </c>
      <c r="C1" s="5"/>
      <c r="D1" s="5"/>
      <c r="E1" s="5"/>
      <c r="F1" s="5"/>
      <c r="G1" s="5"/>
      <c r="H1" s="5"/>
      <c r="I1" s="5"/>
      <c r="J1" s="5"/>
      <c r="L1" s="8" t="s">
        <v>1</v>
      </c>
      <c r="M1" s="5" t="s">
        <v>5</v>
      </c>
      <c r="N1" s="5"/>
      <c r="O1" s="5"/>
      <c r="P1" s="5"/>
      <c r="Q1" s="5"/>
      <c r="R1" s="5"/>
      <c r="S1" s="5"/>
      <c r="T1" s="5"/>
      <c r="U1" s="5"/>
    </row>
    <row r="2" spans="1:21" ht="10.5" customHeight="1" x14ac:dyDescent="0.25">
      <c r="A2" s="9"/>
      <c r="B2" s="10" t="s">
        <v>10</v>
      </c>
      <c r="C2" s="10" t="s">
        <v>15</v>
      </c>
      <c r="D2" s="10" t="s">
        <v>14</v>
      </c>
      <c r="E2" s="10" t="s">
        <v>13</v>
      </c>
      <c r="F2" s="10" t="s">
        <v>11</v>
      </c>
      <c r="G2" s="10" t="s">
        <v>12</v>
      </c>
      <c r="H2" s="10" t="s">
        <v>16</v>
      </c>
      <c r="I2" s="10" t="s">
        <v>17</v>
      </c>
      <c r="J2" s="10" t="s">
        <v>18</v>
      </c>
      <c r="L2" s="9"/>
      <c r="M2" s="10" t="s">
        <v>10</v>
      </c>
      <c r="N2" s="10" t="s">
        <v>15</v>
      </c>
      <c r="O2" s="10" t="s">
        <v>14</v>
      </c>
      <c r="P2" s="10" t="s">
        <v>13</v>
      </c>
      <c r="Q2" s="10" t="s">
        <v>11</v>
      </c>
      <c r="R2" s="10" t="s">
        <v>12</v>
      </c>
      <c r="S2" s="10" t="s">
        <v>16</v>
      </c>
      <c r="T2" s="10" t="s">
        <v>17</v>
      </c>
      <c r="U2" s="10" t="s">
        <v>18</v>
      </c>
    </row>
    <row r="3" spans="1:21" ht="10.5" customHeight="1" x14ac:dyDescent="0.25">
      <c r="A3" s="6" t="s">
        <v>2</v>
      </c>
      <c r="B3" s="4">
        <v>16115</v>
      </c>
      <c r="C3" s="4">
        <v>13176</v>
      </c>
      <c r="D3" s="4">
        <v>17</v>
      </c>
      <c r="E3" s="4">
        <v>17467</v>
      </c>
      <c r="F3" s="3">
        <f>B3/E3</f>
        <v>0.92259689700578229</v>
      </c>
      <c r="G3" s="3">
        <v>0.75433674929867756</v>
      </c>
      <c r="H3" s="3">
        <v>1.2902246508803886E-3</v>
      </c>
      <c r="I3" s="7">
        <f>E3-B3</f>
        <v>1352</v>
      </c>
      <c r="J3" s="3">
        <f>I3/E3</f>
        <v>7.7403102994217668E-2</v>
      </c>
      <c r="L3" s="6" t="s">
        <v>2</v>
      </c>
      <c r="M3" s="4">
        <v>6037</v>
      </c>
      <c r="N3" s="4">
        <v>4885</v>
      </c>
      <c r="O3" s="4">
        <v>2</v>
      </c>
      <c r="P3" s="4">
        <v>7125</v>
      </c>
      <c r="Q3" s="3">
        <v>0.84729824561403511</v>
      </c>
      <c r="R3" s="3">
        <v>0.68561403508771934</v>
      </c>
      <c r="S3" s="3">
        <v>4.0941658137154553E-4</v>
      </c>
      <c r="T3" s="7">
        <f>P3-M3</f>
        <v>1088</v>
      </c>
      <c r="U3" s="3">
        <f>T3/P3</f>
        <v>0.15270175438596492</v>
      </c>
    </row>
    <row r="4" spans="1:21" ht="10.5" customHeight="1" x14ac:dyDescent="0.25">
      <c r="A4" s="6" t="s">
        <v>3</v>
      </c>
      <c r="B4" s="4">
        <v>16141</v>
      </c>
      <c r="C4" s="4">
        <v>14505</v>
      </c>
      <c r="D4" s="4">
        <v>333</v>
      </c>
      <c r="E4" s="4">
        <v>17138</v>
      </c>
      <c r="F4" s="3">
        <f t="shared" ref="F4" si="0">B4/E4</f>
        <v>0.94182518380207725</v>
      </c>
      <c r="G4" s="3">
        <v>0.84636480336095232</v>
      </c>
      <c r="H4" s="3">
        <v>2.2957600827300931E-2</v>
      </c>
      <c r="I4" s="7">
        <f t="shared" ref="I4:I5" si="1">E4-B4</f>
        <v>997</v>
      </c>
      <c r="J4" s="3">
        <f t="shared" ref="J4:J5" si="2">I4/E4</f>
        <v>5.8174816197922745E-2</v>
      </c>
      <c r="L4" s="6" t="s">
        <v>3</v>
      </c>
      <c r="M4" s="4">
        <v>6413</v>
      </c>
      <c r="N4" s="4">
        <v>5849</v>
      </c>
      <c r="O4" s="4">
        <v>171</v>
      </c>
      <c r="P4" s="4">
        <v>7202</v>
      </c>
      <c r="Q4" s="3">
        <v>0.89044709802832545</v>
      </c>
      <c r="R4" s="3">
        <v>0.81213551791169125</v>
      </c>
      <c r="S4" s="3">
        <v>2.9235766797743205E-2</v>
      </c>
      <c r="T4" s="7">
        <f t="shared" ref="T4:T5" si="3">P4-M4</f>
        <v>789</v>
      </c>
      <c r="U4" s="3">
        <f t="shared" ref="U4:U5" si="4">T4/P4</f>
        <v>0.10955290197167454</v>
      </c>
    </row>
    <row r="5" spans="1:21" ht="10.5" customHeight="1" x14ac:dyDescent="0.25">
      <c r="A5" s="11" t="s">
        <v>0</v>
      </c>
      <c r="B5" s="12">
        <f>SUM(B3:B4)</f>
        <v>32256</v>
      </c>
      <c r="C5" s="12">
        <f t="shared" ref="C5:E5" si="5">SUM(C3:C4)</f>
        <v>27681</v>
      </c>
      <c r="D5" s="12">
        <f t="shared" si="5"/>
        <v>350</v>
      </c>
      <c r="E5" s="12">
        <f t="shared" si="5"/>
        <v>34605</v>
      </c>
      <c r="F5" s="13">
        <f>B5/E5</f>
        <v>0.93211963589076718</v>
      </c>
      <c r="G5" s="13">
        <f>C5/E5</f>
        <v>0.79991330732553101</v>
      </c>
      <c r="H5" s="13">
        <f>D5/C5</f>
        <v>1.2644051876738557E-2</v>
      </c>
      <c r="I5" s="14">
        <f t="shared" si="1"/>
        <v>2349</v>
      </c>
      <c r="J5" s="13">
        <f t="shared" si="2"/>
        <v>6.7880364109232774E-2</v>
      </c>
      <c r="L5" s="11" t="s">
        <v>0</v>
      </c>
      <c r="M5" s="12">
        <f>SUM(M3:M4)</f>
        <v>12450</v>
      </c>
      <c r="N5" s="12">
        <f t="shared" ref="N5" si="6">SUM(N3:N4)</f>
        <v>10734</v>
      </c>
      <c r="O5" s="12">
        <f t="shared" ref="O5" si="7">SUM(O3:O4)</f>
        <v>173</v>
      </c>
      <c r="P5" s="12">
        <f t="shared" ref="P5" si="8">SUM(P3:P4)</f>
        <v>14327</v>
      </c>
      <c r="Q5" s="13">
        <f>M5/P5</f>
        <v>0.8689886228798771</v>
      </c>
      <c r="R5" s="13">
        <f>N5/P5</f>
        <v>0.74921476931667486</v>
      </c>
      <c r="S5" s="13">
        <f>O5/N5</f>
        <v>1.6117011365753681E-2</v>
      </c>
      <c r="T5" s="14">
        <f t="shared" si="3"/>
        <v>1877</v>
      </c>
      <c r="U5" s="13">
        <f t="shared" si="4"/>
        <v>0.13101137712012284</v>
      </c>
    </row>
    <row r="6" spans="1:21" ht="10.5" customHeight="1" x14ac:dyDescent="0.25"/>
    <row r="7" spans="1:21" ht="10.5" customHeight="1" x14ac:dyDescent="0.25"/>
    <row r="8" spans="1:21" ht="10.5" customHeight="1" x14ac:dyDescent="0.25">
      <c r="A8" s="8" t="s">
        <v>1</v>
      </c>
      <c r="B8" s="5" t="s">
        <v>6</v>
      </c>
      <c r="C8" s="5"/>
      <c r="D8" s="5"/>
      <c r="E8" s="5"/>
      <c r="F8" s="5"/>
      <c r="G8" s="5"/>
      <c r="H8" s="5"/>
      <c r="I8" s="5"/>
      <c r="J8" s="5"/>
      <c r="L8" s="8" t="s">
        <v>1</v>
      </c>
      <c r="M8" s="5" t="s">
        <v>7</v>
      </c>
      <c r="N8" s="5"/>
      <c r="O8" s="5"/>
      <c r="P8" s="5"/>
      <c r="Q8" s="5"/>
      <c r="R8" s="5"/>
      <c r="S8" s="5"/>
      <c r="T8" s="5"/>
      <c r="U8" s="5"/>
    </row>
    <row r="9" spans="1:21" ht="10.5" customHeight="1" x14ac:dyDescent="0.25">
      <c r="A9" s="9"/>
      <c r="B9" s="10" t="s">
        <v>10</v>
      </c>
      <c r="C9" s="10" t="s">
        <v>15</v>
      </c>
      <c r="D9" s="10" t="s">
        <v>14</v>
      </c>
      <c r="E9" s="10" t="s">
        <v>13</v>
      </c>
      <c r="F9" s="10" t="s">
        <v>11</v>
      </c>
      <c r="G9" s="10" t="s">
        <v>12</v>
      </c>
      <c r="H9" s="10" t="s">
        <v>16</v>
      </c>
      <c r="I9" s="10" t="s">
        <v>17</v>
      </c>
      <c r="J9" s="10" t="s">
        <v>18</v>
      </c>
      <c r="L9" s="9"/>
      <c r="M9" s="10" t="s">
        <v>10</v>
      </c>
      <c r="N9" s="10" t="s">
        <v>15</v>
      </c>
      <c r="O9" s="10" t="s">
        <v>14</v>
      </c>
      <c r="P9" s="10" t="s">
        <v>13</v>
      </c>
      <c r="Q9" s="10" t="s">
        <v>11</v>
      </c>
      <c r="R9" s="10" t="s">
        <v>12</v>
      </c>
      <c r="S9" s="10" t="s">
        <v>16</v>
      </c>
      <c r="T9" s="10" t="s">
        <v>17</v>
      </c>
      <c r="U9" s="10" t="s">
        <v>18</v>
      </c>
    </row>
    <row r="10" spans="1:21" ht="10.5" customHeight="1" x14ac:dyDescent="0.25">
      <c r="A10" s="6" t="s">
        <v>2</v>
      </c>
      <c r="B10" s="4">
        <v>11249</v>
      </c>
      <c r="C10" s="4">
        <v>9036</v>
      </c>
      <c r="D10" s="4">
        <v>6</v>
      </c>
      <c r="E10" s="4">
        <v>13538</v>
      </c>
      <c r="F10" s="3">
        <v>0.83092037228541882</v>
      </c>
      <c r="G10" s="3">
        <v>0.6674545723149653</v>
      </c>
      <c r="H10" s="3">
        <v>6.6401062416998667E-4</v>
      </c>
      <c r="I10" s="7">
        <f t="shared" ref="I10:I12" si="9">E10-B10</f>
        <v>2289</v>
      </c>
      <c r="J10" s="3">
        <f t="shared" ref="J10:J12" si="10">I10/E10</f>
        <v>0.16907962771458118</v>
      </c>
      <c r="L10" s="6" t="s">
        <v>2</v>
      </c>
      <c r="M10" s="4">
        <v>8345</v>
      </c>
      <c r="N10" s="4">
        <v>6493</v>
      </c>
      <c r="O10" s="4">
        <v>5</v>
      </c>
      <c r="P10" s="4">
        <v>11166</v>
      </c>
      <c r="Q10" s="3">
        <v>0.74735805122693888</v>
      </c>
      <c r="R10" s="3">
        <v>0.58149740283001972</v>
      </c>
      <c r="S10" s="3">
        <v>7.7006006468504544E-4</v>
      </c>
      <c r="T10" s="7">
        <f t="shared" ref="T10:T12" si="11">P10-M10</f>
        <v>2821</v>
      </c>
      <c r="U10" s="3">
        <f t="shared" ref="U10:U12" si="12">T10/P10</f>
        <v>0.25264194877306106</v>
      </c>
    </row>
    <row r="11" spans="1:21" ht="10.5" customHeight="1" x14ac:dyDescent="0.25">
      <c r="A11" s="6" t="s">
        <v>3</v>
      </c>
      <c r="B11" s="4">
        <v>11478</v>
      </c>
      <c r="C11" s="4">
        <v>10173</v>
      </c>
      <c r="D11" s="4">
        <v>327</v>
      </c>
      <c r="E11" s="4">
        <v>13308</v>
      </c>
      <c r="F11" s="3">
        <v>0.86248872858431014</v>
      </c>
      <c r="G11" s="3">
        <v>0.76442741208295761</v>
      </c>
      <c r="H11" s="3">
        <v>3.214391035092893E-2</v>
      </c>
      <c r="I11" s="7">
        <f t="shared" si="9"/>
        <v>1830</v>
      </c>
      <c r="J11" s="3">
        <f t="shared" si="10"/>
        <v>0.13751127141568981</v>
      </c>
      <c r="L11" s="6" t="s">
        <v>3</v>
      </c>
      <c r="M11" s="4">
        <v>8816</v>
      </c>
      <c r="N11" s="4">
        <v>7923</v>
      </c>
      <c r="O11" s="4">
        <v>192</v>
      </c>
      <c r="P11" s="4">
        <v>11124</v>
      </c>
      <c r="Q11" s="3">
        <v>0.79252067601582166</v>
      </c>
      <c r="R11" s="3">
        <v>0.71224379719525355</v>
      </c>
      <c r="S11" s="3">
        <v>2.4233244982960998E-2</v>
      </c>
      <c r="T11" s="7">
        <f t="shared" si="11"/>
        <v>2308</v>
      </c>
      <c r="U11" s="3">
        <f t="shared" si="12"/>
        <v>0.20747932398417834</v>
      </c>
    </row>
    <row r="12" spans="1:21" ht="10.5" customHeight="1" x14ac:dyDescent="0.25">
      <c r="A12" s="11" t="s">
        <v>0</v>
      </c>
      <c r="B12" s="12">
        <f>SUM(B10:B11)</f>
        <v>22727</v>
      </c>
      <c r="C12" s="12">
        <f t="shared" ref="C12" si="13">SUM(C10:C11)</f>
        <v>19209</v>
      </c>
      <c r="D12" s="12">
        <f t="shared" ref="D12" si="14">SUM(D10:D11)</f>
        <v>333</v>
      </c>
      <c r="E12" s="12">
        <f t="shared" ref="E12" si="15">SUM(E10:E11)</f>
        <v>26846</v>
      </c>
      <c r="F12" s="13">
        <f>B12/E12</f>
        <v>0.84656932131416229</v>
      </c>
      <c r="G12" s="13">
        <f>C12/E12</f>
        <v>0.71552559040452957</v>
      </c>
      <c r="H12" s="13">
        <f>D12/C12</f>
        <v>1.7335623926284554E-2</v>
      </c>
      <c r="I12" s="14">
        <f t="shared" si="9"/>
        <v>4119</v>
      </c>
      <c r="J12" s="13">
        <f t="shared" si="10"/>
        <v>0.15343067868583773</v>
      </c>
      <c r="L12" s="11" t="s">
        <v>0</v>
      </c>
      <c r="M12" s="12">
        <f>SUM(M10:M11)</f>
        <v>17161</v>
      </c>
      <c r="N12" s="12">
        <f t="shared" ref="N12" si="16">SUM(N10:N11)</f>
        <v>14416</v>
      </c>
      <c r="O12" s="12">
        <f t="shared" ref="O12" si="17">SUM(O10:O11)</f>
        <v>197</v>
      </c>
      <c r="P12" s="12">
        <f t="shared" ref="P12" si="18">SUM(P10:P11)</f>
        <v>22290</v>
      </c>
      <c r="Q12" s="13">
        <f>M12/P12</f>
        <v>0.76989681471511884</v>
      </c>
      <c r="R12" s="13">
        <f>N12/P12</f>
        <v>0.64674742036787802</v>
      </c>
      <c r="S12" s="13">
        <f>O12/N12</f>
        <v>1.3665371809100999E-2</v>
      </c>
      <c r="T12" s="14">
        <f t="shared" si="11"/>
        <v>5129</v>
      </c>
      <c r="U12" s="13">
        <f t="shared" si="12"/>
        <v>0.23010318528488111</v>
      </c>
    </row>
    <row r="13" spans="1:21" ht="10.5" customHeight="1" x14ac:dyDescent="0.25"/>
    <row r="14" spans="1:21" ht="10.5" customHeight="1" x14ac:dyDescent="0.25"/>
    <row r="15" spans="1:21" ht="10.5" customHeight="1" x14ac:dyDescent="0.25">
      <c r="A15" s="8" t="s">
        <v>1</v>
      </c>
      <c r="B15" s="5" t="s">
        <v>8</v>
      </c>
      <c r="C15" s="5"/>
      <c r="D15" s="5"/>
      <c r="E15" s="5"/>
      <c r="F15" s="5"/>
      <c r="G15" s="5"/>
      <c r="H15" s="5"/>
      <c r="I15" s="5"/>
      <c r="J15" s="5"/>
      <c r="L15" s="8" t="s">
        <v>1</v>
      </c>
      <c r="M15" s="5" t="s">
        <v>9</v>
      </c>
      <c r="N15" s="5"/>
      <c r="O15" s="5"/>
      <c r="P15" s="5"/>
      <c r="Q15" s="5"/>
      <c r="R15" s="5"/>
      <c r="S15" s="5"/>
      <c r="T15" s="5"/>
      <c r="U15" s="5"/>
    </row>
    <row r="16" spans="1:21" ht="10.5" customHeight="1" x14ac:dyDescent="0.25">
      <c r="A16" s="9"/>
      <c r="B16" s="10" t="s">
        <v>10</v>
      </c>
      <c r="C16" s="10" t="s">
        <v>15</v>
      </c>
      <c r="D16" s="10" t="s">
        <v>14</v>
      </c>
      <c r="E16" s="10" t="s">
        <v>13</v>
      </c>
      <c r="F16" s="10" t="s">
        <v>11</v>
      </c>
      <c r="G16" s="10" t="s">
        <v>12</v>
      </c>
      <c r="H16" s="10" t="s">
        <v>16</v>
      </c>
      <c r="I16" s="10" t="s">
        <v>17</v>
      </c>
      <c r="J16" s="10" t="s">
        <v>18</v>
      </c>
      <c r="L16" s="9"/>
      <c r="M16" s="10" t="s">
        <v>10</v>
      </c>
      <c r="N16" s="10" t="s">
        <v>15</v>
      </c>
      <c r="O16" s="10" t="s">
        <v>14</v>
      </c>
      <c r="P16" s="10" t="s">
        <v>13</v>
      </c>
      <c r="Q16" s="10" t="s">
        <v>11</v>
      </c>
      <c r="R16" s="10" t="s">
        <v>12</v>
      </c>
      <c r="S16" s="10" t="s">
        <v>16</v>
      </c>
      <c r="T16" s="10" t="s">
        <v>17</v>
      </c>
      <c r="U16" s="10" t="s">
        <v>18</v>
      </c>
    </row>
    <row r="17" spans="1:21" ht="10.5" customHeight="1" x14ac:dyDescent="0.25">
      <c r="A17" s="6" t="s">
        <v>2</v>
      </c>
      <c r="B17" s="4">
        <v>4835</v>
      </c>
      <c r="C17" s="4">
        <v>3871</v>
      </c>
      <c r="D17" s="4">
        <v>7</v>
      </c>
      <c r="E17" s="4">
        <v>6025</v>
      </c>
      <c r="F17" s="3">
        <v>0.80248962655601663</v>
      </c>
      <c r="G17" s="3">
        <v>0.6424896265560166</v>
      </c>
      <c r="H17" s="3">
        <v>1.8083182640144665E-3</v>
      </c>
      <c r="I17" s="7">
        <f t="shared" ref="I17:I19" si="19">E17-B17</f>
        <v>1190</v>
      </c>
      <c r="J17" s="3">
        <f t="shared" ref="J17:J19" si="20">I17/E17</f>
        <v>0.19751037344398339</v>
      </c>
      <c r="L17" s="6" t="s">
        <v>2</v>
      </c>
      <c r="M17" s="4">
        <v>46581</v>
      </c>
      <c r="N17" s="4">
        <v>37461</v>
      </c>
      <c r="O17" s="4">
        <v>37</v>
      </c>
      <c r="P17" s="4">
        <v>55321</v>
      </c>
      <c r="Q17" s="3">
        <v>0.84201297879647874</v>
      </c>
      <c r="R17" s="3">
        <v>0.67715695667106524</v>
      </c>
      <c r="S17" s="3">
        <v>9.8769386828968797E-4</v>
      </c>
      <c r="T17" s="7">
        <f t="shared" ref="T17:T19" si="21">P17-M17</f>
        <v>8740</v>
      </c>
      <c r="U17" s="3">
        <f t="shared" ref="U17:U19" si="22">T17/P17</f>
        <v>0.15798702120352126</v>
      </c>
    </row>
    <row r="18" spans="1:21" ht="10.5" customHeight="1" x14ac:dyDescent="0.25">
      <c r="A18" s="6" t="s">
        <v>3</v>
      </c>
      <c r="B18" s="4">
        <v>5409</v>
      </c>
      <c r="C18" s="4">
        <v>4806</v>
      </c>
      <c r="D18" s="4">
        <v>120</v>
      </c>
      <c r="E18" s="4">
        <v>6015</v>
      </c>
      <c r="F18" s="3">
        <v>0.89925187032418952</v>
      </c>
      <c r="G18" s="3">
        <v>0.79900249376558607</v>
      </c>
      <c r="H18" s="3">
        <v>2.4968789013732832E-2</v>
      </c>
      <c r="I18" s="7">
        <f t="shared" si="19"/>
        <v>606</v>
      </c>
      <c r="J18" s="3">
        <f t="shared" si="20"/>
        <v>0.10074812967581047</v>
      </c>
      <c r="L18" s="6" t="s">
        <v>3</v>
      </c>
      <c r="M18" s="4">
        <v>48257</v>
      </c>
      <c r="N18" s="4">
        <v>43256</v>
      </c>
      <c r="O18" s="4">
        <v>1143</v>
      </c>
      <c r="P18" s="4">
        <v>54787</v>
      </c>
      <c r="Q18" s="3">
        <v>0.8808111413291474</v>
      </c>
      <c r="R18" s="3">
        <v>0.7895303630423276</v>
      </c>
      <c r="S18" s="3">
        <v>2.6424079896430554E-2</v>
      </c>
      <c r="T18" s="7">
        <f t="shared" si="21"/>
        <v>6530</v>
      </c>
      <c r="U18" s="3">
        <f t="shared" si="22"/>
        <v>0.11918885867085258</v>
      </c>
    </row>
    <row r="19" spans="1:21" ht="10.5" customHeight="1" x14ac:dyDescent="0.25">
      <c r="A19" s="11" t="s">
        <v>0</v>
      </c>
      <c r="B19" s="12">
        <f>SUM(B17:B18)</f>
        <v>10244</v>
      </c>
      <c r="C19" s="12">
        <f t="shared" ref="C19" si="23">SUM(C17:C18)</f>
        <v>8677</v>
      </c>
      <c r="D19" s="12">
        <f t="shared" ref="D19" si="24">SUM(D17:D18)</f>
        <v>127</v>
      </c>
      <c r="E19" s="12">
        <f t="shared" ref="E19" si="25">SUM(E17:E18)</f>
        <v>12040</v>
      </c>
      <c r="F19" s="13">
        <f>B19/E19</f>
        <v>0.85083056478405317</v>
      </c>
      <c r="G19" s="13">
        <f>C19/E19</f>
        <v>0.72068106312292357</v>
      </c>
      <c r="H19" s="13">
        <f>D19/C19</f>
        <v>1.4636395067419615E-2</v>
      </c>
      <c r="I19" s="14">
        <f t="shared" si="19"/>
        <v>1796</v>
      </c>
      <c r="J19" s="13">
        <f t="shared" si="20"/>
        <v>0.14916943521594683</v>
      </c>
      <c r="L19" s="11" t="s">
        <v>0</v>
      </c>
      <c r="M19" s="12">
        <f>SUM(M17:M18)</f>
        <v>94838</v>
      </c>
      <c r="N19" s="12">
        <f t="shared" ref="N19" si="26">SUM(N17:N18)</f>
        <v>80717</v>
      </c>
      <c r="O19" s="12">
        <f t="shared" ref="O19" si="27">SUM(O17:O18)</f>
        <v>1180</v>
      </c>
      <c r="P19" s="12">
        <f t="shared" ref="P19" si="28">SUM(P17:P18)</f>
        <v>110108</v>
      </c>
      <c r="Q19" s="13">
        <f>M19/P19</f>
        <v>0.86131797871181026</v>
      </c>
      <c r="R19" s="13">
        <f>N19/P19</f>
        <v>0.73307116649108151</v>
      </c>
      <c r="S19" s="13">
        <f>O19/N19</f>
        <v>1.461897741491879E-2</v>
      </c>
      <c r="T19" s="14">
        <f t="shared" si="21"/>
        <v>15270</v>
      </c>
      <c r="U19" s="13">
        <f t="shared" si="22"/>
        <v>0.13868202128818977</v>
      </c>
    </row>
    <row r="20" spans="1:21" ht="10.5" customHeight="1" x14ac:dyDescent="0.25"/>
    <row r="21" spans="1:21" ht="10.5" customHeight="1" x14ac:dyDescent="0.25"/>
    <row r="22" spans="1:21" ht="10.5" customHeight="1" x14ac:dyDescent="0.25"/>
    <row r="23" spans="1:21" ht="10.5" customHeight="1" x14ac:dyDescent="0.25"/>
    <row r="24" spans="1:21" ht="10.5" customHeight="1" x14ac:dyDescent="0.25"/>
    <row r="25" spans="1:21" ht="10.5" customHeight="1" x14ac:dyDescent="0.25"/>
    <row r="26" spans="1:21" ht="10.5" customHeight="1" x14ac:dyDescent="0.25"/>
    <row r="27" spans="1:21" ht="10.5" customHeight="1" x14ac:dyDescent="0.25"/>
    <row r="28" spans="1:21" ht="10.5" customHeight="1" x14ac:dyDescent="0.25"/>
    <row r="29" spans="1:21" ht="10.5" customHeight="1" x14ac:dyDescent="0.25"/>
    <row r="30" spans="1:21" ht="10.5" customHeight="1" x14ac:dyDescent="0.25"/>
    <row r="31" spans="1:21" ht="10.5" customHeight="1" x14ac:dyDescent="0.25"/>
    <row r="32" spans="1:21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  <row r="45" ht="10.5" customHeight="1" x14ac:dyDescent="0.25"/>
    <row r="46" ht="10.5" customHeight="1" x14ac:dyDescent="0.25"/>
    <row r="47" ht="10.5" customHeight="1" x14ac:dyDescent="0.25"/>
  </sheetData>
  <mergeCells count="12">
    <mergeCell ref="M8:U8"/>
    <mergeCell ref="M15:U15"/>
    <mergeCell ref="A1:A2"/>
    <mergeCell ref="L15:L16"/>
    <mergeCell ref="A15:A16"/>
    <mergeCell ref="L1:L2"/>
    <mergeCell ref="A8:A9"/>
    <mergeCell ref="L8:L9"/>
    <mergeCell ref="B1:J1"/>
    <mergeCell ref="B8:J8"/>
    <mergeCell ref="B15:J15"/>
    <mergeCell ref="M1:U1"/>
  </mergeCells>
  <phoneticPr fontId="2" type="noConversion"/>
  <pageMargins left="0.7" right="0.7" top="0.75" bottom="0.75" header="0.3" footer="0.3"/>
  <pageSetup paperSize="9" orientation="portrait" r:id="rId1"/>
  <ignoredErrors>
    <ignoredError sqref="L17 A17 A10 L10 L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2021-12-14T15:38:27Z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