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91C9D5CE-00A4-4828-9844-838AD54BD3D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rovincia_eta" sheetId="3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1" i="32" l="1"/>
  <c r="U20" i="32"/>
  <c r="U19" i="32"/>
  <c r="U14" i="32"/>
  <c r="U13" i="32"/>
  <c r="U12" i="32"/>
  <c r="U6" i="32"/>
  <c r="U7" i="32"/>
  <c r="U5" i="32"/>
  <c r="J21" i="32"/>
  <c r="J20" i="32"/>
  <c r="J19" i="32"/>
  <c r="J14" i="32"/>
  <c r="J13" i="32"/>
  <c r="J12" i="32"/>
  <c r="J6" i="32"/>
  <c r="J7" i="32"/>
  <c r="J5" i="32"/>
  <c r="T21" i="32"/>
  <c r="T20" i="32"/>
  <c r="T19" i="32"/>
  <c r="T14" i="32"/>
  <c r="T13" i="32"/>
  <c r="T12" i="32"/>
  <c r="T6" i="32"/>
  <c r="T7" i="32"/>
  <c r="T5" i="32"/>
  <c r="I21" i="32"/>
  <c r="I20" i="32"/>
  <c r="I19" i="32"/>
  <c r="I14" i="32"/>
  <c r="I13" i="32"/>
  <c r="I12" i="32"/>
  <c r="I6" i="32"/>
  <c r="I7" i="32"/>
  <c r="I5" i="32"/>
  <c r="P21" i="32"/>
  <c r="C21" i="32"/>
  <c r="G21" i="32" s="1"/>
  <c r="D21" i="32"/>
  <c r="H21" i="32" s="1"/>
  <c r="E21" i="32"/>
  <c r="B21" i="32"/>
  <c r="F21" i="32" s="1"/>
  <c r="P14" i="32"/>
  <c r="O14" i="32"/>
  <c r="N14" i="32"/>
  <c r="M14" i="32"/>
  <c r="C14" i="32"/>
  <c r="D14" i="32"/>
  <c r="E14" i="32"/>
  <c r="B14" i="32"/>
  <c r="F14" i="32" s="1"/>
  <c r="P7" i="32"/>
  <c r="O7" i="32"/>
  <c r="N7" i="32"/>
  <c r="M7" i="32"/>
  <c r="D7" i="32"/>
  <c r="H7" i="32" s="1"/>
  <c r="E7" i="32"/>
  <c r="C7" i="32"/>
  <c r="G7" i="32" s="1"/>
  <c r="B7" i="32"/>
  <c r="M20" i="32"/>
  <c r="Q20" i="32" s="1"/>
  <c r="N20" i="32"/>
  <c r="R20" i="32" s="1"/>
  <c r="O20" i="32"/>
  <c r="S20" i="32" s="1"/>
  <c r="N19" i="32"/>
  <c r="R19" i="32" s="1"/>
  <c r="O19" i="32"/>
  <c r="S19" i="32" s="1"/>
  <c r="M19" i="32"/>
  <c r="Q19" i="32" s="1"/>
  <c r="H20" i="32"/>
  <c r="G20" i="32"/>
  <c r="F20" i="32"/>
  <c r="H19" i="32"/>
  <c r="G19" i="32"/>
  <c r="F19" i="32"/>
  <c r="S13" i="32"/>
  <c r="R13" i="32"/>
  <c r="Q13" i="32"/>
  <c r="H13" i="32"/>
  <c r="G13" i="32"/>
  <c r="F13" i="32"/>
  <c r="S12" i="32"/>
  <c r="R12" i="32"/>
  <c r="Q12" i="32"/>
  <c r="H12" i="32"/>
  <c r="G12" i="32"/>
  <c r="F12" i="32"/>
  <c r="S6" i="32"/>
  <c r="R6" i="32"/>
  <c r="Q6" i="32"/>
  <c r="H6" i="32"/>
  <c r="G6" i="32"/>
  <c r="F6" i="32"/>
  <c r="S5" i="32"/>
  <c r="R5" i="32"/>
  <c r="Q5" i="32"/>
  <c r="H5" i="32"/>
  <c r="G5" i="32"/>
  <c r="F5" i="32"/>
  <c r="S14" i="32" l="1"/>
  <c r="H14" i="32"/>
  <c r="G14" i="32"/>
  <c r="Q7" i="32"/>
  <c r="Q14" i="32"/>
  <c r="O21" i="32"/>
  <c r="S21" i="32" s="1"/>
  <c r="R14" i="32"/>
  <c r="N21" i="32"/>
  <c r="R21" i="32" s="1"/>
  <c r="M21" i="32"/>
  <c r="Q21" i="32" s="1"/>
  <c r="R7" i="32"/>
  <c r="S7" i="32"/>
  <c r="F7" i="32"/>
</calcChain>
</file>

<file path=xl/sharedStrings.xml><?xml version="1.0" encoding="utf-8"?>
<sst xmlns="http://schemas.openxmlformats.org/spreadsheetml/2006/main" count="85" uniqueCount="20">
  <si>
    <t>Provincia di Ancona</t>
  </si>
  <si>
    <t>Provincia di Ascoli Piceno</t>
  </si>
  <si>
    <t>1° Dose</t>
  </si>
  <si>
    <t>2° Dose</t>
  </si>
  <si>
    <t>3° Dose</t>
  </si>
  <si>
    <t>Pop. ISTAT</t>
  </si>
  <si>
    <t>% Adesione 1° Dose</t>
  </si>
  <si>
    <t>12-15</t>
  </si>
  <si>
    <t>16-19</t>
  </si>
  <si>
    <t>Provincia di Pesaro-Urbino</t>
  </si>
  <si>
    <t>Provincia di Macerata</t>
  </si>
  <si>
    <t>Provincia di Fermo</t>
  </si>
  <si>
    <t>REGIONE MARCHE</t>
  </si>
  <si>
    <t>% Adesione 2° Dose</t>
  </si>
  <si>
    <t>% Adesione 3° Dose</t>
  </si>
  <si>
    <t>Distribuzione Vaccinazioni su popolazione Target</t>
  </si>
  <si>
    <t>CLASSE DI ETÀ</t>
  </si>
  <si>
    <t>Non vaccinati</t>
  </si>
  <si>
    <t>% non vaccinati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</si>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</sst>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zoomScale="85" zoomScaleNormal="85" workbookViewId="0">
      <selection activeCell="I11" sqref="I11"/>
    </sheetView>
  </sheetViews>
  <sheetFormatPr defaultRowHeight="15" x14ac:dyDescent="0.25"/>
  <cols>
    <col min="1" max="1" width="12.7109375" bestFit="1" customWidth="1"/>
    <col min="2" max="4" width="8.5703125" customWidth="1"/>
    <col min="5" max="5" width="10.28515625" customWidth="1"/>
    <col min="6" max="10" width="14.42578125" customWidth="1"/>
    <col min="11" max="11" width="6.28515625" customWidth="1"/>
    <col min="12" max="12" width="12.7109375" bestFit="1" customWidth="1"/>
    <col min="13" max="15" width="8.5703125" customWidth="1"/>
    <col min="16" max="16" width="9.85546875" customWidth="1"/>
    <col min="17" max="21" width="14.42578125" customWidth="1"/>
  </cols>
  <sheetData>
    <row r="1" spans="1:21" ht="18.75" x14ac:dyDescent="0.25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3" spans="1:21" ht="12" customHeight="1" x14ac:dyDescent="0.25">
      <c r="A3" s="15" t="s">
        <v>16</v>
      </c>
      <c r="B3" s="7" t="s">
        <v>0</v>
      </c>
      <c r="C3" s="7"/>
      <c r="D3" s="7"/>
      <c r="E3" s="7"/>
      <c r="F3" s="7"/>
      <c r="G3" s="7"/>
      <c r="H3" s="7"/>
      <c r="I3" s="7"/>
      <c r="J3" s="7"/>
      <c r="K3" s="2"/>
      <c r="L3" s="15" t="s">
        <v>16</v>
      </c>
      <c r="M3" s="7" t="s">
        <v>1</v>
      </c>
      <c r="N3" s="7"/>
      <c r="O3" s="7"/>
      <c r="P3" s="7"/>
      <c r="Q3" s="7"/>
      <c r="R3" s="7"/>
      <c r="S3" s="7"/>
      <c r="T3" s="7"/>
      <c r="U3" s="7"/>
    </row>
    <row r="4" spans="1:21" ht="12" customHeight="1" x14ac:dyDescent="0.25">
      <c r="A4" s="16"/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13</v>
      </c>
      <c r="H4" s="1" t="s">
        <v>14</v>
      </c>
      <c r="I4" s="1" t="s">
        <v>17</v>
      </c>
      <c r="J4" s="1" t="s">
        <v>18</v>
      </c>
      <c r="K4" s="2"/>
      <c r="L4" s="16"/>
      <c r="M4" s="1" t="s">
        <v>2</v>
      </c>
      <c r="N4" s="1" t="s">
        <v>3</v>
      </c>
      <c r="O4" s="1" t="s">
        <v>4</v>
      </c>
      <c r="P4" s="1" t="s">
        <v>5</v>
      </c>
      <c r="Q4" s="1" t="s">
        <v>6</v>
      </c>
      <c r="R4" s="1" t="s">
        <v>13</v>
      </c>
      <c r="S4" s="1" t="s">
        <v>14</v>
      </c>
      <c r="T4" s="1" t="s">
        <v>17</v>
      </c>
      <c r="U4" s="1" t="s">
        <v>18</v>
      </c>
    </row>
    <row r="5" spans="1:21" ht="12" customHeight="1" x14ac:dyDescent="0.25">
      <c r="A5" s="17" t="s">
        <v>7</v>
      </c>
      <c r="B5" s="6">
        <v>14459</v>
      </c>
      <c r="C5" s="6">
        <v>12737</v>
      </c>
      <c r="D5" s="6">
        <v>4</v>
      </c>
      <c r="E5" s="6">
        <v>17467</v>
      </c>
      <c r="F5" s="3">
        <f>B5/E5</f>
        <v>0.8277895460010305</v>
      </c>
      <c r="G5" s="3">
        <f>C5/E5</f>
        <v>0.72920364115188641</v>
      </c>
      <c r="H5" s="3">
        <f>D5/E5</f>
        <v>2.2900326329650198E-4</v>
      </c>
      <c r="I5" s="10">
        <f>E5-B5</f>
        <v>3008</v>
      </c>
      <c r="J5" s="11">
        <f>I5/E5</f>
        <v>0.17221045399896948</v>
      </c>
      <c r="K5" s="2"/>
      <c r="L5" s="17" t="s">
        <v>7</v>
      </c>
      <c r="M5" s="6">
        <v>5324</v>
      </c>
      <c r="N5" s="6">
        <v>4723</v>
      </c>
      <c r="O5" s="6">
        <v>1</v>
      </c>
      <c r="P5" s="6">
        <v>7125</v>
      </c>
      <c r="Q5" s="3">
        <f>M5/P5</f>
        <v>0.74722807017543857</v>
      </c>
      <c r="R5" s="3">
        <f>N5/P5</f>
        <v>0.66287719298245618</v>
      </c>
      <c r="S5" s="3">
        <f>O5/P5</f>
        <v>1.4035087719298245E-4</v>
      </c>
      <c r="T5" s="10">
        <f>P5-M5</f>
        <v>1801</v>
      </c>
      <c r="U5" s="11">
        <f>T5/P5</f>
        <v>0.25277192982456143</v>
      </c>
    </row>
    <row r="6" spans="1:21" ht="12" customHeight="1" x14ac:dyDescent="0.25">
      <c r="A6" s="17" t="s">
        <v>8</v>
      </c>
      <c r="B6" s="6">
        <v>15622</v>
      </c>
      <c r="C6" s="6">
        <v>14294</v>
      </c>
      <c r="D6" s="6">
        <v>50</v>
      </c>
      <c r="E6" s="6">
        <v>17138</v>
      </c>
      <c r="F6" s="3">
        <f t="shared" ref="F6" si="0">B6/E6</f>
        <v>0.91154160345431201</v>
      </c>
      <c r="G6" s="3">
        <f t="shared" ref="G6" si="1">C6/E6</f>
        <v>0.83405298167814212</v>
      </c>
      <c r="H6" s="3">
        <f t="shared" ref="H6" si="2">D6/E6</f>
        <v>2.9174932897654336E-3</v>
      </c>
      <c r="I6" s="10">
        <f t="shared" ref="I6:I7" si="3">E6-B6</f>
        <v>1516</v>
      </c>
      <c r="J6" s="11">
        <f t="shared" ref="J6:J7" si="4">I6/E6</f>
        <v>8.8458396545687948E-2</v>
      </c>
      <c r="K6" s="2"/>
      <c r="L6" s="17" t="s">
        <v>8</v>
      </c>
      <c r="M6" s="6">
        <v>6207</v>
      </c>
      <c r="N6" s="6">
        <v>5785</v>
      </c>
      <c r="O6" s="6">
        <v>23</v>
      </c>
      <c r="P6" s="6">
        <v>7202</v>
      </c>
      <c r="Q6" s="3">
        <f t="shared" ref="Q6" si="5">M6/P6</f>
        <v>0.86184393224104416</v>
      </c>
      <c r="R6" s="3">
        <f t="shared" ref="R6" si="6">N6/P6</f>
        <v>0.80324909747292417</v>
      </c>
      <c r="S6" s="3">
        <f t="shared" ref="S6" si="7">O6/P6</f>
        <v>3.193557345181894E-3</v>
      </c>
      <c r="T6" s="10">
        <f t="shared" ref="T6:T7" si="8">P6-M6</f>
        <v>995</v>
      </c>
      <c r="U6" s="11">
        <f t="shared" ref="U6:U7" si="9">T6/P6</f>
        <v>0.13815606775895584</v>
      </c>
    </row>
    <row r="7" spans="1:21" ht="12" customHeight="1" x14ac:dyDescent="0.25">
      <c r="A7" s="18" t="s">
        <v>19</v>
      </c>
      <c r="B7" s="12">
        <f>SUM(B5:B6)</f>
        <v>30081</v>
      </c>
      <c r="C7" s="12">
        <f>SUM(C5:C6)</f>
        <v>27031</v>
      </c>
      <c r="D7" s="12">
        <f>SUM(D5:D6)</f>
        <v>54</v>
      </c>
      <c r="E7" s="12">
        <f>SUM(E5:E6)</f>
        <v>34605</v>
      </c>
      <c r="F7" s="4">
        <f>+B7/$E$7</f>
        <v>0.86926744690073687</v>
      </c>
      <c r="G7" s="4">
        <f>+C7/$E$7</f>
        <v>0.78112989452391268</v>
      </c>
      <c r="H7" s="4">
        <f>+D7/$E$7</f>
        <v>1.5604681404421327E-3</v>
      </c>
      <c r="I7" s="13">
        <f t="shared" si="3"/>
        <v>4524</v>
      </c>
      <c r="J7" s="14">
        <f t="shared" si="4"/>
        <v>0.1307325530992631</v>
      </c>
      <c r="K7" s="2"/>
      <c r="L7" s="18" t="s">
        <v>19</v>
      </c>
      <c r="M7" s="12">
        <f>SUM(M5:M6)</f>
        <v>11531</v>
      </c>
      <c r="N7" s="12">
        <f>SUM(N5:N6)</f>
        <v>10508</v>
      </c>
      <c r="O7" s="12">
        <f>SUM(O5:O6)</f>
        <v>24</v>
      </c>
      <c r="P7" s="12">
        <f>SUM(P5:P6)</f>
        <v>14327</v>
      </c>
      <c r="Q7" s="4">
        <f>+M7/$P$7</f>
        <v>0.80484400083757934</v>
      </c>
      <c r="R7" s="4">
        <f t="shared" ref="R7:S7" si="10">+N7/$P$7</f>
        <v>0.73344035736720881</v>
      </c>
      <c r="S7" s="4">
        <f t="shared" si="10"/>
        <v>1.6751587910937391E-3</v>
      </c>
      <c r="T7" s="13">
        <f t="shared" si="8"/>
        <v>2796</v>
      </c>
      <c r="U7" s="14">
        <f t="shared" si="9"/>
        <v>0.1951559991624206</v>
      </c>
    </row>
    <row r="8" spans="1:21" ht="12" customHeight="1" x14ac:dyDescent="0.25">
      <c r="A8" s="5"/>
      <c r="B8" s="2"/>
      <c r="C8" s="2"/>
      <c r="D8" s="2"/>
      <c r="E8" s="2"/>
      <c r="F8" s="2"/>
      <c r="G8" s="2"/>
      <c r="H8" s="2"/>
      <c r="I8" s="2"/>
      <c r="J8" s="8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2" customHeight="1" x14ac:dyDescent="0.25">
      <c r="A9" s="5"/>
      <c r="B9" s="2"/>
      <c r="C9" s="2"/>
      <c r="D9" s="2"/>
      <c r="E9" s="2"/>
      <c r="F9" s="2"/>
      <c r="G9" s="2"/>
      <c r="H9" s="2"/>
      <c r="I9" s="2"/>
      <c r="J9" s="9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2" customHeight="1" x14ac:dyDescent="0.25">
      <c r="A10" s="15" t="s">
        <v>16</v>
      </c>
      <c r="B10" s="7" t="s">
        <v>9</v>
      </c>
      <c r="C10" s="7"/>
      <c r="D10" s="7"/>
      <c r="E10" s="7"/>
      <c r="F10" s="7"/>
      <c r="G10" s="7"/>
      <c r="H10" s="7"/>
      <c r="I10" s="7"/>
      <c r="J10" s="7"/>
      <c r="K10" s="2"/>
      <c r="L10" s="15" t="s">
        <v>16</v>
      </c>
      <c r="M10" s="7" t="s">
        <v>10</v>
      </c>
      <c r="N10" s="7"/>
      <c r="O10" s="7"/>
      <c r="P10" s="7"/>
      <c r="Q10" s="7"/>
      <c r="R10" s="7"/>
      <c r="S10" s="7"/>
      <c r="T10" s="7"/>
      <c r="U10" s="7"/>
    </row>
    <row r="11" spans="1:21" ht="12" customHeight="1" x14ac:dyDescent="0.25">
      <c r="A11" s="16"/>
      <c r="B11" s="1" t="s">
        <v>2</v>
      </c>
      <c r="C11" s="1" t="s">
        <v>3</v>
      </c>
      <c r="D11" s="1" t="s">
        <v>4</v>
      </c>
      <c r="E11" s="1" t="s">
        <v>5</v>
      </c>
      <c r="F11" s="1" t="s">
        <v>6</v>
      </c>
      <c r="G11" s="1" t="s">
        <v>13</v>
      </c>
      <c r="H11" s="1" t="s">
        <v>14</v>
      </c>
      <c r="I11" s="1" t="s">
        <v>17</v>
      </c>
      <c r="J11" s="1" t="s">
        <v>18</v>
      </c>
      <c r="K11" s="2"/>
      <c r="L11" s="16"/>
      <c r="M11" s="1" t="s">
        <v>2</v>
      </c>
      <c r="N11" s="1" t="s">
        <v>3</v>
      </c>
      <c r="O11" s="1" t="s">
        <v>4</v>
      </c>
      <c r="P11" s="1" t="s">
        <v>5</v>
      </c>
      <c r="Q11" s="1" t="s">
        <v>6</v>
      </c>
      <c r="R11" s="1" t="s">
        <v>13</v>
      </c>
      <c r="S11" s="1" t="s">
        <v>14</v>
      </c>
      <c r="T11" s="1" t="s">
        <v>17</v>
      </c>
      <c r="U11" s="1" t="s">
        <v>18</v>
      </c>
    </row>
    <row r="12" spans="1:21" ht="12" customHeight="1" x14ac:dyDescent="0.25">
      <c r="A12" s="17" t="s">
        <v>7</v>
      </c>
      <c r="B12" s="6">
        <v>9645</v>
      </c>
      <c r="C12" s="6">
        <v>8611</v>
      </c>
      <c r="D12" s="6">
        <v>2</v>
      </c>
      <c r="E12" s="6">
        <v>13538</v>
      </c>
      <c r="F12" s="3">
        <f>B12/E12</f>
        <v>0.71243906042251437</v>
      </c>
      <c r="G12" s="3">
        <f>C12/E12</f>
        <v>0.63606145664056735</v>
      </c>
      <c r="H12" s="3">
        <f>D12/E12</f>
        <v>1.4773230905599054E-4</v>
      </c>
      <c r="I12" s="10">
        <f t="shared" ref="I12:I14" si="11">E12-B12</f>
        <v>3893</v>
      </c>
      <c r="J12" s="11">
        <f>I12/E12</f>
        <v>0.28756093957748557</v>
      </c>
      <c r="K12" s="2"/>
      <c r="L12" s="17" t="s">
        <v>7</v>
      </c>
      <c r="M12" s="6">
        <v>7022</v>
      </c>
      <c r="N12" s="6">
        <v>6204</v>
      </c>
      <c r="O12" s="6">
        <v>1</v>
      </c>
      <c r="P12" s="6">
        <v>11166</v>
      </c>
      <c r="Q12" s="3">
        <f>M12/P12</f>
        <v>0.62887336557406415</v>
      </c>
      <c r="R12" s="3">
        <f>N12/P12</f>
        <v>0.55561526061257394</v>
      </c>
      <c r="S12" s="3">
        <f>O12/P12</f>
        <v>8.9557585527494176E-5</v>
      </c>
      <c r="T12" s="10">
        <f>P12-M12</f>
        <v>4144</v>
      </c>
      <c r="U12" s="11">
        <f>T12/P12</f>
        <v>0.37112663442593585</v>
      </c>
    </row>
    <row r="13" spans="1:21" ht="12" customHeight="1" x14ac:dyDescent="0.25">
      <c r="A13" s="17" t="s">
        <v>8</v>
      </c>
      <c r="B13" s="6">
        <v>10921</v>
      </c>
      <c r="C13" s="6">
        <v>9959</v>
      </c>
      <c r="D13" s="6">
        <v>33</v>
      </c>
      <c r="E13" s="6">
        <v>13308</v>
      </c>
      <c r="F13" s="3">
        <f t="shared" ref="F13" si="12">B13/E13</f>
        <v>0.82063420498948003</v>
      </c>
      <c r="G13" s="3">
        <f t="shared" ref="G13" si="13">C13/E13</f>
        <v>0.74834685903216114</v>
      </c>
      <c r="H13" s="3">
        <f t="shared" ref="H13" si="14">D13/E13</f>
        <v>2.4797114517583407E-3</v>
      </c>
      <c r="I13" s="10">
        <f t="shared" si="11"/>
        <v>2387</v>
      </c>
      <c r="J13" s="11">
        <f t="shared" ref="J13:J14" si="15">I13/E13</f>
        <v>0.17936579501052</v>
      </c>
      <c r="K13" s="2"/>
      <c r="L13" s="17" t="s">
        <v>8</v>
      </c>
      <c r="M13" s="6">
        <v>8458</v>
      </c>
      <c r="N13" s="6">
        <v>7775</v>
      </c>
      <c r="O13" s="6">
        <v>31</v>
      </c>
      <c r="P13" s="6">
        <v>11124</v>
      </c>
      <c r="Q13" s="3">
        <f t="shared" ref="Q13" si="16">M13/P13</f>
        <v>0.7603380079108234</v>
      </c>
      <c r="R13" s="3">
        <f t="shared" ref="R13" si="17">N13/P13</f>
        <v>0.69893923049262852</v>
      </c>
      <c r="S13" s="3">
        <f t="shared" ref="S13" si="18">O13/P13</f>
        <v>2.786767349874146E-3</v>
      </c>
      <c r="T13" s="10">
        <f t="shared" ref="T13:T14" si="19">P13-M13</f>
        <v>2666</v>
      </c>
      <c r="U13" s="11">
        <f t="shared" ref="U13:U14" si="20">T13/P13</f>
        <v>0.23966199208917655</v>
      </c>
    </row>
    <row r="14" spans="1:21" ht="12" customHeight="1" x14ac:dyDescent="0.25">
      <c r="A14" s="18" t="s">
        <v>19</v>
      </c>
      <c r="B14" s="12">
        <f>SUM(B12:B13)</f>
        <v>20566</v>
      </c>
      <c r="C14" s="12">
        <f>SUM(C12:C13)</f>
        <v>18570</v>
      </c>
      <c r="D14" s="12">
        <f>SUM(D12:D13)</f>
        <v>35</v>
      </c>
      <c r="E14" s="12">
        <f>SUM(E12:E13)</f>
        <v>26846</v>
      </c>
      <c r="F14" s="4">
        <f>+B14/$E$14</f>
        <v>0.76607315801236686</v>
      </c>
      <c r="G14" s="4">
        <f t="shared" ref="G14:H14" si="21">+C14/$E$14</f>
        <v>0.69172316173731652</v>
      </c>
      <c r="H14" s="4">
        <f t="shared" si="21"/>
        <v>1.3037323996126053E-3</v>
      </c>
      <c r="I14" s="13">
        <f t="shared" si="11"/>
        <v>6280</v>
      </c>
      <c r="J14" s="14">
        <f t="shared" si="15"/>
        <v>0.23392684198763317</v>
      </c>
      <c r="K14" s="2"/>
      <c r="L14" s="18" t="s">
        <v>19</v>
      </c>
      <c r="M14" s="12">
        <f>SUM(M12:M13)</f>
        <v>15480</v>
      </c>
      <c r="N14" s="12">
        <f>SUM(N12:N13)</f>
        <v>13979</v>
      </c>
      <c r="O14" s="12">
        <f>SUM(O12:O13)</f>
        <v>32</v>
      </c>
      <c r="P14" s="12">
        <f>SUM(P12:P13)</f>
        <v>22290</v>
      </c>
      <c r="Q14" s="4">
        <f>+M14/$P$14</f>
        <v>0.69448183041722744</v>
      </c>
      <c r="R14" s="4">
        <f t="shared" ref="R14:S14" si="22">+N14/$P$14</f>
        <v>0.62714221624046662</v>
      </c>
      <c r="S14" s="4">
        <f t="shared" si="22"/>
        <v>1.4356213548676537E-3</v>
      </c>
      <c r="T14" s="13">
        <f t="shared" si="19"/>
        <v>6810</v>
      </c>
      <c r="U14" s="14">
        <f t="shared" si="20"/>
        <v>0.30551816958277256</v>
      </c>
    </row>
    <row r="15" spans="1:21" ht="12" customHeight="1" x14ac:dyDescent="0.25">
      <c r="A15" s="5"/>
      <c r="B15" s="2"/>
      <c r="C15" s="2"/>
      <c r="D15" s="2"/>
      <c r="E15" s="2"/>
      <c r="F15" s="2"/>
      <c r="G15" s="2"/>
      <c r="H15" s="2"/>
      <c r="I15" s="2"/>
      <c r="J15" s="8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" customHeight="1" x14ac:dyDescent="0.25">
      <c r="A16" s="5"/>
      <c r="B16" s="2"/>
      <c r="C16" s="2"/>
      <c r="D16" s="2"/>
      <c r="E16" s="2"/>
      <c r="F16" s="2"/>
      <c r="G16" s="2"/>
      <c r="H16" s="2"/>
      <c r="I16" s="2"/>
      <c r="J16" s="9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" customHeight="1" x14ac:dyDescent="0.25">
      <c r="A17" s="15" t="s">
        <v>16</v>
      </c>
      <c r="B17" s="7" t="s">
        <v>11</v>
      </c>
      <c r="C17" s="7"/>
      <c r="D17" s="7"/>
      <c r="E17" s="7"/>
      <c r="F17" s="7"/>
      <c r="G17" s="7"/>
      <c r="H17" s="7"/>
      <c r="I17" s="7"/>
      <c r="J17" s="7"/>
      <c r="K17" s="2"/>
      <c r="L17" s="15" t="s">
        <v>16</v>
      </c>
      <c r="M17" s="7" t="s">
        <v>12</v>
      </c>
      <c r="N17" s="7"/>
      <c r="O17" s="7"/>
      <c r="P17" s="7"/>
      <c r="Q17" s="7"/>
      <c r="R17" s="7"/>
      <c r="S17" s="7"/>
      <c r="T17" s="7"/>
      <c r="U17" s="7"/>
    </row>
    <row r="18" spans="1:21" ht="12" customHeight="1" x14ac:dyDescent="0.25">
      <c r="A18" s="16"/>
      <c r="B18" s="1" t="s">
        <v>2</v>
      </c>
      <c r="C18" s="1" t="s">
        <v>3</v>
      </c>
      <c r="D18" s="1" t="s">
        <v>4</v>
      </c>
      <c r="E18" s="1" t="s">
        <v>5</v>
      </c>
      <c r="F18" s="1" t="s">
        <v>6</v>
      </c>
      <c r="G18" s="1" t="s">
        <v>13</v>
      </c>
      <c r="H18" s="1" t="s">
        <v>14</v>
      </c>
      <c r="I18" s="1" t="s">
        <v>17</v>
      </c>
      <c r="J18" s="1" t="s">
        <v>18</v>
      </c>
      <c r="K18" s="2"/>
      <c r="L18" s="16"/>
      <c r="M18" s="1" t="s">
        <v>2</v>
      </c>
      <c r="N18" s="1" t="s">
        <v>3</v>
      </c>
      <c r="O18" s="1" t="s">
        <v>4</v>
      </c>
      <c r="P18" s="1" t="s">
        <v>5</v>
      </c>
      <c r="Q18" s="1" t="s">
        <v>6</v>
      </c>
      <c r="R18" s="1" t="s">
        <v>13</v>
      </c>
      <c r="S18" s="1" t="s">
        <v>14</v>
      </c>
      <c r="T18" s="1" t="s">
        <v>17</v>
      </c>
      <c r="U18" s="1" t="s">
        <v>18</v>
      </c>
    </row>
    <row r="19" spans="1:21" ht="12" customHeight="1" x14ac:dyDescent="0.25">
      <c r="A19" s="17" t="s">
        <v>7</v>
      </c>
      <c r="B19" s="6">
        <v>4267</v>
      </c>
      <c r="C19" s="6">
        <v>3724</v>
      </c>
      <c r="D19" s="6"/>
      <c r="E19" s="6">
        <v>6025</v>
      </c>
      <c r="F19" s="3">
        <f>B19/E19</f>
        <v>0.70821576763485472</v>
      </c>
      <c r="G19" s="3">
        <f>C19/E19</f>
        <v>0.6180912863070539</v>
      </c>
      <c r="H19" s="3">
        <f>D19/E19</f>
        <v>0</v>
      </c>
      <c r="I19" s="10">
        <f t="shared" ref="I19:I21" si="23">E19-B19</f>
        <v>1758</v>
      </c>
      <c r="J19" s="11">
        <f>I19/E19</f>
        <v>0.29178423236514522</v>
      </c>
      <c r="K19" s="2"/>
      <c r="L19" s="17" t="s">
        <v>7</v>
      </c>
      <c r="M19" s="6">
        <f>B19+B12+M12+M5+B5</f>
        <v>40717</v>
      </c>
      <c r="N19" s="6">
        <f>C19+C12+N12+N5+C5</f>
        <v>35999</v>
      </c>
      <c r="O19" s="6">
        <f>D19+D12+O12+O5+D5</f>
        <v>8</v>
      </c>
      <c r="P19" s="6">
        <v>55321</v>
      </c>
      <c r="Q19" s="3">
        <f>M19/P19</f>
        <v>0.73601344878075237</v>
      </c>
      <c r="R19" s="3">
        <f>N19/P19</f>
        <v>0.65072937943999565</v>
      </c>
      <c r="S19" s="3">
        <f>O19/P19</f>
        <v>1.4461054572404694E-4</v>
      </c>
      <c r="T19" s="10">
        <f>P19-M19</f>
        <v>14604</v>
      </c>
      <c r="U19" s="11">
        <f>T19/P19</f>
        <v>0.26398655121924769</v>
      </c>
    </row>
    <row r="20" spans="1:21" ht="12" customHeight="1" x14ac:dyDescent="0.25">
      <c r="A20" s="17" t="s">
        <v>8</v>
      </c>
      <c r="B20" s="6">
        <v>5194</v>
      </c>
      <c r="C20" s="6">
        <v>4734</v>
      </c>
      <c r="D20" s="6">
        <v>37</v>
      </c>
      <c r="E20" s="6">
        <v>6015</v>
      </c>
      <c r="F20" s="3">
        <f t="shared" ref="F20" si="24">B20/E20</f>
        <v>0.86350789692435581</v>
      </c>
      <c r="G20" s="3">
        <f t="shared" ref="G20" si="25">C20/E20</f>
        <v>0.78703241895261844</v>
      </c>
      <c r="H20" s="3">
        <f t="shared" ref="H20" si="26">D20/E20</f>
        <v>6.1512884455527843E-3</v>
      </c>
      <c r="I20" s="10">
        <f t="shared" si="23"/>
        <v>821</v>
      </c>
      <c r="J20" s="11">
        <f t="shared" ref="J20:J21" si="27">I20/E20</f>
        <v>0.13649210307564422</v>
      </c>
      <c r="K20" s="2"/>
      <c r="L20" s="17" t="s">
        <v>8</v>
      </c>
      <c r="M20" s="6">
        <f>B20+B13+M13+M6+B6</f>
        <v>46402</v>
      </c>
      <c r="N20" s="6">
        <f>C20+C13+N13+N6+C6</f>
        <v>42547</v>
      </c>
      <c r="O20" s="6">
        <f>D20+D13+O13+O6+D6</f>
        <v>174</v>
      </c>
      <c r="P20" s="6">
        <v>54787</v>
      </c>
      <c r="Q20" s="3">
        <f>M20/P20</f>
        <v>0.84695274426415024</v>
      </c>
      <c r="R20" s="3">
        <f>N20/P20</f>
        <v>0.77658933688648768</v>
      </c>
      <c r="S20" s="3">
        <f>O20/P20</f>
        <v>3.1759358972018909E-3</v>
      </c>
      <c r="T20" s="10">
        <f t="shared" ref="T20:T21" si="28">P20-M20</f>
        <v>8385</v>
      </c>
      <c r="U20" s="11">
        <f t="shared" ref="U20:U21" si="29">T20/P20</f>
        <v>0.15304725573584974</v>
      </c>
    </row>
    <row r="21" spans="1:21" ht="12" customHeight="1" x14ac:dyDescent="0.25">
      <c r="A21" s="18" t="s">
        <v>19</v>
      </c>
      <c r="B21" s="12">
        <f>SUM(B19:B20)</f>
        <v>9461</v>
      </c>
      <c r="C21" s="12">
        <f>SUM(C19:C20)</f>
        <v>8458</v>
      </c>
      <c r="D21" s="12">
        <f>SUM(D19:D20)</f>
        <v>37</v>
      </c>
      <c r="E21" s="12">
        <f>SUM(E19:E20)</f>
        <v>12040</v>
      </c>
      <c r="F21" s="4">
        <f>+B21/$E$21</f>
        <v>0.78579734219269104</v>
      </c>
      <c r="G21" s="4">
        <f t="shared" ref="G21:H21" si="30">+C21/$E$21</f>
        <v>0.70249169435215952</v>
      </c>
      <c r="H21" s="4">
        <f t="shared" si="30"/>
        <v>3.0730897009966776E-3</v>
      </c>
      <c r="I21" s="13">
        <f t="shared" si="23"/>
        <v>2579</v>
      </c>
      <c r="J21" s="14">
        <f t="shared" si="27"/>
        <v>0.21420265780730896</v>
      </c>
      <c r="K21" s="2"/>
      <c r="L21" s="18" t="s">
        <v>19</v>
      </c>
      <c r="M21" s="12">
        <f>SUM(M19:M20)</f>
        <v>87119</v>
      </c>
      <c r="N21" s="12">
        <f>SUM(N19:N20)</f>
        <v>78546</v>
      </c>
      <c r="O21" s="12">
        <f>SUM(O19:O20)</f>
        <v>182</v>
      </c>
      <c r="P21" s="12">
        <f>SUM(P19:P20)</f>
        <v>110108</v>
      </c>
      <c r="Q21" s="4">
        <f>+M21/$P$21</f>
        <v>0.79121408072074695</v>
      </c>
      <c r="R21" s="4">
        <f t="shared" ref="R21:S21" si="31">+N21/$P$21</f>
        <v>0.71335416136883789</v>
      </c>
      <c r="S21" s="4">
        <f t="shared" si="31"/>
        <v>1.6529225850982672E-3</v>
      </c>
      <c r="T21" s="13">
        <f t="shared" si="28"/>
        <v>22989</v>
      </c>
      <c r="U21" s="14">
        <f t="shared" si="29"/>
        <v>0.20878591927925311</v>
      </c>
    </row>
    <row r="22" spans="1:21" x14ac:dyDescent="0.25">
      <c r="J22" s="8"/>
    </row>
    <row r="23" spans="1:21" x14ac:dyDescent="0.25">
      <c r="J23" s="9"/>
    </row>
  </sheetData>
  <mergeCells count="13">
    <mergeCell ref="M17:U17"/>
    <mergeCell ref="M3:U3"/>
    <mergeCell ref="M10:U10"/>
    <mergeCell ref="A1:U1"/>
    <mergeCell ref="A17:A18"/>
    <mergeCell ref="L17:L18"/>
    <mergeCell ref="A3:A4"/>
    <mergeCell ref="L3:L4"/>
    <mergeCell ref="A10:A11"/>
    <mergeCell ref="L10:L11"/>
    <mergeCell ref="B3:J3"/>
    <mergeCell ref="B10:J10"/>
    <mergeCell ref="B17:J17"/>
  </mergeCells>
  <pageMargins left="0.25" right="0.25" top="0.75" bottom="0.75" header="0.3" footer="0.3"/>
  <pageSetup paperSize="9" scale="78" orientation="landscape" r:id="rId1"/>
  <ignoredErrors>
    <ignoredError sqref="L19 A19 A12 L12 L5 A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provincia_eta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cp:lastPrinted>2021-11-22T13:10:51Z</cp:lastPrinted>
  <dcterms:created xsi:type="dcterms:W3CDTF">2021-11-22T10:19:33Z</dcterms:created>
  <dcterms:modified xsi:type="dcterms:W3CDTF">2021-11-24T16:29:11Z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507dfaf7-f441-464a-88a0-fe87659931b2</vt:lpwstr>
  </property>
</Properties>
</file>