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3D2AE435-9029-4A36-A39E-58766E73B528}" xr6:coauthVersionLast="46" xr6:coauthVersionMax="46" xr10:uidLastSave="{00000000-0000-0000-0000-000000000000}"/>
  <bookViews>
    <workbookView xWindow="-120" yWindow="-120" windowWidth="20730" windowHeight="11160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1" l="1"/>
  <c r="N19" i="1"/>
  <c r="O12" i="1"/>
  <c r="N12" i="1"/>
  <c r="O5" i="1"/>
  <c r="N5" i="1"/>
  <c r="F19" i="1"/>
  <c r="E19" i="1"/>
  <c r="F12" i="1"/>
  <c r="E12" i="1"/>
  <c r="Q19" i="1"/>
  <c r="Q18" i="1"/>
  <c r="Q17" i="1"/>
  <c r="Q12" i="1"/>
  <c r="Q11" i="1"/>
  <c r="Q10" i="1"/>
  <c r="Q5" i="1"/>
  <c r="Q4" i="1"/>
  <c r="Q3" i="1"/>
  <c r="H19" i="1"/>
  <c r="H18" i="1"/>
  <c r="H17" i="1"/>
  <c r="H12" i="1"/>
  <c r="H11" i="1"/>
  <c r="H10" i="1"/>
  <c r="H4" i="1"/>
  <c r="H5" i="1"/>
  <c r="H3" i="1"/>
  <c r="L12" i="1"/>
  <c r="M12" i="1"/>
  <c r="K12" i="1"/>
  <c r="L5" i="1"/>
  <c r="M5" i="1"/>
  <c r="K5" i="1"/>
  <c r="P5" i="1"/>
  <c r="P12" i="1"/>
  <c r="P19" i="1"/>
  <c r="M19" i="1"/>
  <c r="L19" i="1"/>
  <c r="K19" i="1"/>
  <c r="P18" i="1"/>
  <c r="P17" i="1"/>
  <c r="P11" i="1"/>
  <c r="P10" i="1"/>
  <c r="P4" i="1"/>
  <c r="P3" i="1"/>
  <c r="G19" i="1"/>
  <c r="G18" i="1"/>
  <c r="G17" i="1"/>
  <c r="G12" i="1"/>
  <c r="G11" i="1"/>
  <c r="G10" i="1"/>
  <c r="G4" i="1"/>
  <c r="G5" i="1"/>
  <c r="G3" i="1"/>
  <c r="F5" i="1"/>
  <c r="E5" i="1"/>
  <c r="C12" i="1"/>
  <c r="D12" i="1"/>
  <c r="C19" i="1"/>
  <c r="D19" i="1"/>
  <c r="B19" i="1"/>
  <c r="B12" i="1"/>
  <c r="C5" i="1"/>
  <c r="D5" i="1"/>
  <c r="B5" i="1"/>
  <c r="N18" i="1"/>
  <c r="N17" i="1"/>
  <c r="N11" i="1"/>
  <c r="N10" i="1"/>
  <c r="N4" i="1"/>
  <c r="N3" i="1"/>
  <c r="O18" i="1"/>
  <c r="O17" i="1"/>
  <c r="F18" i="1"/>
  <c r="F17" i="1"/>
  <c r="F11" i="1"/>
  <c r="F10" i="1"/>
  <c r="F4" i="1"/>
  <c r="F3" i="1"/>
  <c r="E18" i="1"/>
  <c r="E17" i="1"/>
  <c r="E11" i="1"/>
  <c r="E10" i="1"/>
  <c r="E4" i="1"/>
  <c r="E3" i="1"/>
  <c r="L18" i="1"/>
  <c r="L17" i="1"/>
  <c r="K18" i="1"/>
  <c r="K17" i="1"/>
  <c r="O11" i="1"/>
  <c r="O10" i="1"/>
  <c r="O4" i="1"/>
  <c r="O3" i="1"/>
</calcChain>
</file>

<file path=xl/sharedStrings.xml><?xml version="1.0" encoding="utf-8"?>
<sst xmlns="http://schemas.openxmlformats.org/spreadsheetml/2006/main" count="72" uniqueCount="17">
  <si>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</si>
  <si>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</si>
  <si>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</si>
  <si>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</si>
  <si>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</si>
  <si>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</si>
  <si>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</si>
  <si>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</si>
  <si>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</si>
  <si>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% Adesione 1° Dose</t>
  </si>
  <si>
    <t>% Adesione Ciclo Completo</t>
  </si>
  <si>
    <t>Pop. ISTAT</t>
  </si>
  <si>
    <t>2° Dose</t>
  </si>
  <si>
    <t>CLASSE DI ETÀ</t>
  </si>
  <si>
    <t>Non vaccinati</t>
  </si>
  <si>
    <t>% non vaccinati</t>
  </si>
  <si>
    <t>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</si>
</sst>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1" applyNumberFormat="1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R54"/>
  <sheetViews>
    <sheetView tabSelected="1" topLeftCell="E1" zoomScale="85" zoomScaleNormal="85" workbookViewId="0">
      <selection activeCell="N27" sqref="N27"/>
    </sheetView>
  </sheetViews>
  <sheetFormatPr defaultRowHeight="11.25" x14ac:dyDescent="0.25"/>
  <cols>
    <col min="1" max="1" width="12.7109375" style="3" bestFit="1" customWidth="1"/>
    <col min="2" max="2" width="10.7109375" style="2" customWidth="1"/>
    <col min="3" max="3" width="13" style="2" customWidth="1"/>
    <col min="4" max="4" width="11.42578125" style="2" customWidth="1"/>
    <col min="5" max="5" width="15.7109375" style="2" customWidth="1"/>
    <col min="6" max="6" width="22.42578125" style="2" bestFit="1" customWidth="1"/>
    <col min="7" max="8" width="16" style="2" customWidth="1"/>
    <col min="9" max="9" width="4.7109375" style="2" customWidth="1"/>
    <col min="10" max="10" width="13.140625" style="2" bestFit="1" customWidth="1"/>
    <col min="11" max="11" width="12.7109375" style="2" customWidth="1"/>
    <col min="12" max="12" width="18.5703125" style="2" customWidth="1"/>
    <col min="13" max="13" width="13.85546875" style="2" customWidth="1"/>
    <col min="14" max="14" width="16" style="2" customWidth="1"/>
    <col min="15" max="15" width="21.140625" style="2" bestFit="1" customWidth="1"/>
    <col min="16" max="17" width="16" style="2" customWidth="1"/>
    <col min="18" max="16384" width="9.140625" style="2"/>
  </cols>
  <sheetData>
    <row r="1" spans="1:18" ht="13.5" customHeight="1" x14ac:dyDescent="0.25">
      <c r="A1" s="9" t="s">
        <v>13</v>
      </c>
      <c r="B1" s="6" t="s">
        <v>2</v>
      </c>
      <c r="C1" s="6"/>
      <c r="D1" s="6"/>
      <c r="E1" s="6"/>
      <c r="F1" s="6"/>
      <c r="G1" s="6"/>
      <c r="H1" s="6"/>
      <c r="J1" s="9" t="s">
        <v>13</v>
      </c>
      <c r="K1" s="6" t="s">
        <v>3</v>
      </c>
      <c r="L1" s="6"/>
      <c r="M1" s="6"/>
      <c r="N1" s="6"/>
      <c r="O1" s="6"/>
      <c r="P1" s="6"/>
      <c r="Q1" s="6"/>
    </row>
    <row r="2" spans="1:18" ht="10.5" customHeight="1" x14ac:dyDescent="0.25">
      <c r="A2" s="10"/>
      <c r="B2" s="1" t="s">
        <v>8</v>
      </c>
      <c r="C2" s="1" t="s">
        <v>12</v>
      </c>
      <c r="D2" s="1" t="s">
        <v>11</v>
      </c>
      <c r="E2" s="1" t="s">
        <v>9</v>
      </c>
      <c r="F2" s="1" t="s">
        <v>10</v>
      </c>
      <c r="G2" s="1" t="s">
        <v>14</v>
      </c>
      <c r="H2" s="1" t="s">
        <v>15</v>
      </c>
      <c r="J2" s="10"/>
      <c r="K2" s="1" t="s">
        <v>8</v>
      </c>
      <c r="L2" s="1" t="s">
        <v>12</v>
      </c>
      <c r="M2" s="1" t="s">
        <v>11</v>
      </c>
      <c r="N2" s="1" t="s">
        <v>9</v>
      </c>
      <c r="O2" s="1" t="s">
        <v>10</v>
      </c>
      <c r="P2" s="1" t="s">
        <v>14</v>
      </c>
      <c r="Q2" s="1" t="s">
        <v>15</v>
      </c>
    </row>
    <row r="3" spans="1:18" ht="10.5" customHeight="1" x14ac:dyDescent="0.25">
      <c r="A3" s="11" t="s">
        <v>0</v>
      </c>
      <c r="B3" s="5">
        <v>14818</v>
      </c>
      <c r="C3" s="5">
        <v>12857</v>
      </c>
      <c r="D3" s="5">
        <v>17467</v>
      </c>
      <c r="E3" s="4">
        <f>B3/D3</f>
        <v>0.84834258888189151</v>
      </c>
      <c r="F3" s="4">
        <f>C3/D3</f>
        <v>0.73607373905078144</v>
      </c>
      <c r="G3" s="12">
        <f>D3-B3</f>
        <v>2649</v>
      </c>
      <c r="H3" s="4">
        <f>G3/D3</f>
        <v>0.15165741111810843</v>
      </c>
      <c r="J3" s="11" t="s">
        <v>0</v>
      </c>
      <c r="K3" s="5">
        <v>5501</v>
      </c>
      <c r="L3" s="5">
        <v>4765</v>
      </c>
      <c r="M3" s="5">
        <v>7125</v>
      </c>
      <c r="N3" s="4">
        <f>K3/M3</f>
        <v>0.77207017543859646</v>
      </c>
      <c r="O3" s="4">
        <f>L3/M3</f>
        <v>0.66877192982456135</v>
      </c>
      <c r="P3" s="12">
        <f>M3-K3</f>
        <v>1624</v>
      </c>
      <c r="Q3" s="4">
        <f>P3/M3</f>
        <v>0.22792982456140351</v>
      </c>
    </row>
    <row r="4" spans="1:18" ht="10.5" customHeight="1" x14ac:dyDescent="0.25">
      <c r="A4" s="11" t="s">
        <v>1</v>
      </c>
      <c r="B4" s="5">
        <v>15707</v>
      </c>
      <c r="C4" s="5">
        <v>14366</v>
      </c>
      <c r="D4" s="5">
        <v>17138</v>
      </c>
      <c r="E4" s="4">
        <f>B4/D4</f>
        <v>0.91650134204691325</v>
      </c>
      <c r="F4" s="4">
        <f>C4/D4</f>
        <v>0.83825417201540442</v>
      </c>
      <c r="G4" s="12">
        <f t="shared" ref="G4:G5" si="0">D4-B4</f>
        <v>1431</v>
      </c>
      <c r="H4" s="4">
        <f t="shared" ref="H4:H5" si="1">G4/D4</f>
        <v>8.3498657953086711E-2</v>
      </c>
      <c r="J4" s="11" t="s">
        <v>1</v>
      </c>
      <c r="K4" s="5">
        <v>6256</v>
      </c>
      <c r="L4" s="5">
        <v>5813</v>
      </c>
      <c r="M4" s="5">
        <v>7202</v>
      </c>
      <c r="N4" s="4">
        <f>K4/M4</f>
        <v>0.8686475978894751</v>
      </c>
      <c r="O4" s="4">
        <f>L4/M4</f>
        <v>0.80713690641488478</v>
      </c>
      <c r="P4" s="12">
        <f t="shared" ref="P4:P5" si="2">M4-K4</f>
        <v>946</v>
      </c>
      <c r="Q4" s="4">
        <f t="shared" ref="Q4:Q5" si="3">P4/M4</f>
        <v>0.13135240211052485</v>
      </c>
    </row>
    <row r="5" spans="1:18" ht="10.5" customHeight="1" x14ac:dyDescent="0.25">
      <c r="A5" s="11" t="s">
        <v>16</v>
      </c>
      <c r="B5" s="5">
        <f>SUM(B3:B4)</f>
        <v>30525</v>
      </c>
      <c r="C5" s="5">
        <f t="shared" ref="C5:D5" si="4">SUM(C3:C4)</f>
        <v>27223</v>
      </c>
      <c r="D5" s="5">
        <f t="shared" si="4"/>
        <v>34605</v>
      </c>
      <c r="E5" s="4">
        <f>B5/D5</f>
        <v>0.88209796272215002</v>
      </c>
      <c r="F5" s="4">
        <f>C5/D5</f>
        <v>0.78667822568992918</v>
      </c>
      <c r="G5" s="12">
        <f t="shared" si="0"/>
        <v>4080</v>
      </c>
      <c r="H5" s="4">
        <f t="shared" si="1"/>
        <v>0.11790203727785002</v>
      </c>
      <c r="J5" s="11" t="s">
        <v>16</v>
      </c>
      <c r="K5" s="5">
        <f>SUM(K3:K4)</f>
        <v>11757</v>
      </c>
      <c r="L5" s="5">
        <f t="shared" ref="L5:M5" si="5">SUM(L3:L4)</f>
        <v>10578</v>
      </c>
      <c r="M5" s="5">
        <f t="shared" si="5"/>
        <v>14327</v>
      </c>
      <c r="N5" s="4">
        <f>K5/M5</f>
        <v>0.82061841278704539</v>
      </c>
      <c r="O5" s="4">
        <f>L5/M5</f>
        <v>0.73832623717456547</v>
      </c>
      <c r="P5" s="12">
        <f>SUM(P3:P4)</f>
        <v>2570</v>
      </c>
      <c r="Q5" s="4">
        <f t="shared" si="3"/>
        <v>0.17938158721295455</v>
      </c>
    </row>
    <row r="6" spans="1:18" ht="10.5" customHeight="1" x14ac:dyDescent="0.25"/>
    <row r="7" spans="1:18" ht="10.5" customHeight="1" x14ac:dyDescent="0.25">
      <c r="P7" s="7"/>
      <c r="Q7" s="7"/>
    </row>
    <row r="8" spans="1:18" ht="10.5" customHeight="1" x14ac:dyDescent="0.25">
      <c r="A8" s="9" t="s">
        <v>13</v>
      </c>
      <c r="B8" s="6" t="s">
        <v>4</v>
      </c>
      <c r="C8" s="6"/>
      <c r="D8" s="6"/>
      <c r="E8" s="6"/>
      <c r="F8" s="6"/>
      <c r="G8" s="6"/>
      <c r="H8" s="6"/>
      <c r="J8" s="9" t="s">
        <v>13</v>
      </c>
      <c r="K8" s="6" t="s">
        <v>5</v>
      </c>
      <c r="L8" s="6"/>
      <c r="M8" s="6"/>
      <c r="N8" s="6"/>
      <c r="O8" s="6"/>
      <c r="P8" s="6"/>
      <c r="Q8" s="6"/>
    </row>
    <row r="9" spans="1:18" ht="10.5" customHeight="1" x14ac:dyDescent="0.25">
      <c r="A9" s="10"/>
      <c r="B9" s="1" t="s">
        <v>8</v>
      </c>
      <c r="C9" s="1" t="s">
        <v>12</v>
      </c>
      <c r="D9" s="1" t="s">
        <v>11</v>
      </c>
      <c r="E9" s="1" t="s">
        <v>9</v>
      </c>
      <c r="F9" s="1" t="s">
        <v>10</v>
      </c>
      <c r="G9" s="1" t="s">
        <v>14</v>
      </c>
      <c r="H9" s="1" t="s">
        <v>15</v>
      </c>
      <c r="J9" s="10"/>
      <c r="K9" s="1" t="s">
        <v>8</v>
      </c>
      <c r="L9" s="1" t="s">
        <v>12</v>
      </c>
      <c r="M9" s="1" t="s">
        <v>11</v>
      </c>
      <c r="N9" s="1" t="s">
        <v>9</v>
      </c>
      <c r="O9" s="1" t="s">
        <v>10</v>
      </c>
      <c r="P9" s="1" t="s">
        <v>14</v>
      </c>
      <c r="Q9" s="1" t="s">
        <v>15</v>
      </c>
      <c r="R9" s="8"/>
    </row>
    <row r="10" spans="1:18" ht="10.5" customHeight="1" x14ac:dyDescent="0.25">
      <c r="A10" s="11" t="s">
        <v>0</v>
      </c>
      <c r="B10" s="5">
        <v>9954</v>
      </c>
      <c r="C10" s="5">
        <v>8752</v>
      </c>
      <c r="D10" s="5">
        <v>13538</v>
      </c>
      <c r="E10" s="4">
        <f>B10/D10</f>
        <v>0.73526370217166492</v>
      </c>
      <c r="F10" s="4">
        <f>C10/D10</f>
        <v>0.64647658442901468</v>
      </c>
      <c r="G10" s="12">
        <f t="shared" ref="G10:G12" si="6">D10-B10</f>
        <v>3584</v>
      </c>
      <c r="H10" s="4">
        <f>G10/D10</f>
        <v>0.26473629782833508</v>
      </c>
      <c r="J10" s="11" t="s">
        <v>0</v>
      </c>
      <c r="K10" s="5">
        <v>7256</v>
      </c>
      <c r="L10" s="5">
        <v>6281</v>
      </c>
      <c r="M10" s="5">
        <v>11166</v>
      </c>
      <c r="N10" s="4">
        <f>K10/M10</f>
        <v>0.64982984058749771</v>
      </c>
      <c r="O10" s="4">
        <f>L10/M10</f>
        <v>0.56251119469819089</v>
      </c>
      <c r="P10" s="12">
        <f>M10-K10</f>
        <v>3910</v>
      </c>
      <c r="Q10" s="4">
        <f>P10/M10</f>
        <v>0.35017015941250224</v>
      </c>
    </row>
    <row r="11" spans="1:18" ht="10.5" customHeight="1" x14ac:dyDescent="0.25">
      <c r="A11" s="11" t="s">
        <v>1</v>
      </c>
      <c r="B11" s="5">
        <v>11032</v>
      </c>
      <c r="C11" s="5">
        <v>10025</v>
      </c>
      <c r="D11" s="5">
        <v>13308</v>
      </c>
      <c r="E11" s="4">
        <f>B11/D11</f>
        <v>0.82897505259993987</v>
      </c>
      <c r="F11" s="4">
        <f>C11/D11</f>
        <v>0.75330628193567784</v>
      </c>
      <c r="G11" s="12">
        <f t="shared" si="6"/>
        <v>2276</v>
      </c>
      <c r="H11" s="4">
        <f t="shared" ref="H11:H12" si="7">G11/D11</f>
        <v>0.17102494740006011</v>
      </c>
      <c r="J11" s="11" t="s">
        <v>1</v>
      </c>
      <c r="K11" s="5">
        <v>8533</v>
      </c>
      <c r="L11" s="5">
        <v>7825</v>
      </c>
      <c r="M11" s="5">
        <v>11124</v>
      </c>
      <c r="N11" s="4">
        <f>K11/M11</f>
        <v>0.76708018698309965</v>
      </c>
      <c r="O11" s="4">
        <f>L11/M11</f>
        <v>0.70343401654081261</v>
      </c>
      <c r="P11" s="12">
        <f t="shared" ref="P11:P12" si="8">M11-K11</f>
        <v>2591</v>
      </c>
      <c r="Q11" s="4">
        <f t="shared" ref="Q11:Q12" si="9">P11/M11</f>
        <v>0.2329198130169004</v>
      </c>
    </row>
    <row r="12" spans="1:18" ht="10.5" customHeight="1" x14ac:dyDescent="0.25">
      <c r="A12" s="11" t="s">
        <v>16</v>
      </c>
      <c r="B12" s="5">
        <f>SUM(B10:B11)</f>
        <v>20986</v>
      </c>
      <c r="C12" s="5">
        <f t="shared" ref="C12:D12" si="10">SUM(C10:C11)</f>
        <v>18777</v>
      </c>
      <c r="D12" s="5">
        <f t="shared" si="10"/>
        <v>26846</v>
      </c>
      <c r="E12" s="4">
        <f>B12/D12</f>
        <v>0.78171794680771811</v>
      </c>
      <c r="F12" s="4">
        <f>C12/D12</f>
        <v>0.69943380764359686</v>
      </c>
      <c r="G12" s="12">
        <f t="shared" si="6"/>
        <v>5860</v>
      </c>
      <c r="H12" s="4">
        <f t="shared" si="7"/>
        <v>0.21828205319228192</v>
      </c>
      <c r="J12" s="11" t="s">
        <v>16</v>
      </c>
      <c r="K12" s="5">
        <f>SUM(K10:K11)</f>
        <v>15789</v>
      </c>
      <c r="L12" s="5">
        <f t="shared" ref="L12:M12" si="11">SUM(L10:L11)</f>
        <v>14106</v>
      </c>
      <c r="M12" s="5">
        <f t="shared" si="11"/>
        <v>22290</v>
      </c>
      <c r="N12" s="4">
        <f>K12/M12</f>
        <v>0.7083445491251682</v>
      </c>
      <c r="O12" s="4">
        <f>L12/M12</f>
        <v>0.63283983849259762</v>
      </c>
      <c r="P12" s="12">
        <f>SUM(P10:P11)</f>
        <v>6501</v>
      </c>
      <c r="Q12" s="4">
        <f t="shared" si="9"/>
        <v>0.29165545087483175</v>
      </c>
    </row>
    <row r="13" spans="1:18" ht="10.5" customHeight="1" x14ac:dyDescent="0.25"/>
    <row r="14" spans="1:18" ht="10.5" customHeight="1" x14ac:dyDescent="0.25"/>
    <row r="15" spans="1:18" ht="10.5" customHeight="1" x14ac:dyDescent="0.25">
      <c r="A15" s="9" t="s">
        <v>13</v>
      </c>
      <c r="B15" s="6" t="s">
        <v>6</v>
      </c>
      <c r="C15" s="6"/>
      <c r="D15" s="6"/>
      <c r="E15" s="6"/>
      <c r="F15" s="6"/>
      <c r="G15" s="6"/>
      <c r="H15" s="6"/>
      <c r="J15" s="9" t="s">
        <v>13</v>
      </c>
      <c r="K15" s="6" t="s">
        <v>7</v>
      </c>
      <c r="L15" s="6"/>
      <c r="M15" s="6"/>
      <c r="N15" s="6"/>
      <c r="O15" s="6"/>
      <c r="P15" s="6"/>
      <c r="Q15" s="6"/>
    </row>
    <row r="16" spans="1:18" ht="10.5" customHeight="1" x14ac:dyDescent="0.25">
      <c r="A16" s="10"/>
      <c r="B16" s="1" t="s">
        <v>8</v>
      </c>
      <c r="C16" s="1" t="s">
        <v>12</v>
      </c>
      <c r="D16" s="1" t="s">
        <v>11</v>
      </c>
      <c r="E16" s="1" t="s">
        <v>9</v>
      </c>
      <c r="F16" s="1" t="s">
        <v>10</v>
      </c>
      <c r="G16" s="1" t="s">
        <v>14</v>
      </c>
      <c r="H16" s="1" t="s">
        <v>15</v>
      </c>
      <c r="J16" s="10"/>
      <c r="K16" s="1" t="s">
        <v>8</v>
      </c>
      <c r="L16" s="1" t="s">
        <v>12</v>
      </c>
      <c r="M16" s="1" t="s">
        <v>11</v>
      </c>
      <c r="N16" s="1" t="s">
        <v>9</v>
      </c>
      <c r="O16" s="1" t="s">
        <v>10</v>
      </c>
      <c r="P16" s="1" t="s">
        <v>14</v>
      </c>
      <c r="Q16" s="1" t="s">
        <v>15</v>
      </c>
    </row>
    <row r="17" spans="1:17" ht="10.5" customHeight="1" x14ac:dyDescent="0.25">
      <c r="A17" s="11" t="s">
        <v>0</v>
      </c>
      <c r="B17" s="5">
        <v>4405</v>
      </c>
      <c r="C17" s="5">
        <v>3762</v>
      </c>
      <c r="D17" s="5">
        <v>6025</v>
      </c>
      <c r="E17" s="4">
        <f>B17/D17</f>
        <v>0.73112033195020742</v>
      </c>
      <c r="F17" s="4">
        <f>C17/D17</f>
        <v>0.62439834024896268</v>
      </c>
      <c r="G17" s="12">
        <f t="shared" ref="G17:G19" si="12">D17-B17</f>
        <v>1620</v>
      </c>
      <c r="H17" s="4">
        <f>G17/D17</f>
        <v>0.26887966804979252</v>
      </c>
      <c r="J17" s="11" t="s">
        <v>0</v>
      </c>
      <c r="K17" s="5">
        <f>B3+K3+K10+B10+B17</f>
        <v>41934</v>
      </c>
      <c r="L17" s="5">
        <f>C3+L3+L10+C10+C17</f>
        <v>36417</v>
      </c>
      <c r="M17" s="5">
        <v>55321</v>
      </c>
      <c r="N17" s="4">
        <f>K17/M17</f>
        <v>0.75801232804902297</v>
      </c>
      <c r="O17" s="4">
        <f>L17/M17</f>
        <v>0.65828528045407708</v>
      </c>
      <c r="P17" s="12">
        <f>M17-K17</f>
        <v>13387</v>
      </c>
      <c r="Q17" s="4">
        <f>P17/M17</f>
        <v>0.24198767195097703</v>
      </c>
    </row>
    <row r="18" spans="1:17" ht="10.5" customHeight="1" x14ac:dyDescent="0.25">
      <c r="A18" s="11" t="s">
        <v>1</v>
      </c>
      <c r="B18" s="5">
        <v>5249</v>
      </c>
      <c r="C18" s="5">
        <v>4753</v>
      </c>
      <c r="D18" s="5">
        <v>6015</v>
      </c>
      <c r="E18" s="4">
        <f>B18/D18</f>
        <v>0.8726517040731504</v>
      </c>
      <c r="F18" s="4">
        <f>C18/D18</f>
        <v>0.79019118869492933</v>
      </c>
      <c r="G18" s="12">
        <f t="shared" si="12"/>
        <v>766</v>
      </c>
      <c r="H18" s="4">
        <f t="shared" ref="H18:H19" si="13">G18/D18</f>
        <v>0.12734829592684954</v>
      </c>
      <c r="J18" s="11" t="s">
        <v>1</v>
      </c>
      <c r="K18" s="5">
        <f>B4+K4+K11+B11+B18</f>
        <v>46777</v>
      </c>
      <c r="L18" s="5">
        <f>C4+L4+L11+C11+C18</f>
        <v>42782</v>
      </c>
      <c r="M18" s="5">
        <v>54787</v>
      </c>
      <c r="N18" s="4">
        <f>K18/M18</f>
        <v>0.85379743369777505</v>
      </c>
      <c r="O18" s="4">
        <f>L18/M18</f>
        <v>0.78087867559822588</v>
      </c>
      <c r="P18" s="12">
        <f t="shared" ref="P18:P19" si="14">M18-K18</f>
        <v>8010</v>
      </c>
      <c r="Q18" s="4">
        <f t="shared" ref="Q18:Q19" si="15">P18/M18</f>
        <v>0.14620256630222497</v>
      </c>
    </row>
    <row r="19" spans="1:17" ht="10.5" customHeight="1" x14ac:dyDescent="0.25">
      <c r="A19" s="11" t="s">
        <v>16</v>
      </c>
      <c r="B19" s="5">
        <f>SUM(B17:B18)</f>
        <v>9654</v>
      </c>
      <c r="C19" s="5">
        <f t="shared" ref="C19:D19" si="16">SUM(C17:C18)</f>
        <v>8515</v>
      </c>
      <c r="D19" s="5">
        <f t="shared" si="16"/>
        <v>12040</v>
      </c>
      <c r="E19" s="4">
        <f>B19/D19</f>
        <v>0.80182724252491699</v>
      </c>
      <c r="F19" s="4">
        <f>C19/D19</f>
        <v>0.70722591362126241</v>
      </c>
      <c r="G19" s="12">
        <f t="shared" si="12"/>
        <v>2386</v>
      </c>
      <c r="H19" s="4">
        <f t="shared" si="13"/>
        <v>0.19817275747508306</v>
      </c>
      <c r="J19" s="11" t="s">
        <v>16</v>
      </c>
      <c r="K19" s="5">
        <f>SUM(K17:K18)</f>
        <v>88711</v>
      </c>
      <c r="L19" s="5">
        <f>SUM(L17:L18)</f>
        <v>79199</v>
      </c>
      <c r="M19" s="5">
        <f>SUM(M17:M18)</f>
        <v>110108</v>
      </c>
      <c r="N19" s="4">
        <f>K19/M19</f>
        <v>0.80567261234424381</v>
      </c>
      <c r="O19" s="4">
        <f>L19/M19</f>
        <v>0.7192847022922948</v>
      </c>
      <c r="P19" s="12">
        <f>SUM(P17:P18)</f>
        <v>21397</v>
      </c>
      <c r="Q19" s="4">
        <f t="shared" si="15"/>
        <v>0.19432738765575616</v>
      </c>
    </row>
    <row r="20" spans="1:17" ht="10.5" customHeight="1" x14ac:dyDescent="0.25"/>
    <row r="21" spans="1:17" ht="10.5" customHeight="1" x14ac:dyDescent="0.25"/>
    <row r="22" spans="1:17" ht="10.5" customHeight="1" x14ac:dyDescent="0.25"/>
    <row r="23" spans="1:17" ht="10.5" customHeight="1" x14ac:dyDescent="0.25"/>
    <row r="24" spans="1:17" ht="10.5" customHeight="1" x14ac:dyDescent="0.25"/>
    <row r="25" spans="1:17" ht="10.5" customHeight="1" x14ac:dyDescent="0.25"/>
    <row r="26" spans="1:17" ht="10.5" customHeight="1" x14ac:dyDescent="0.25"/>
    <row r="27" spans="1:17" ht="10.5" customHeight="1" x14ac:dyDescent="0.25"/>
    <row r="28" spans="1:17" ht="10.5" customHeight="1" x14ac:dyDescent="0.25"/>
    <row r="29" spans="1:17" ht="10.5" customHeight="1" x14ac:dyDescent="0.25"/>
    <row r="30" spans="1:17" ht="10.5" customHeight="1" x14ac:dyDescent="0.25"/>
    <row r="31" spans="1:17" ht="10.5" customHeight="1" x14ac:dyDescent="0.25"/>
    <row r="32" spans="1:17" ht="10.5" customHeight="1" x14ac:dyDescent="0.25"/>
    <row r="33" ht="10.5" customHeight="1" x14ac:dyDescent="0.25"/>
    <row r="34" ht="10.5" customHeight="1" x14ac:dyDescent="0.25"/>
    <row r="35" ht="10.5" customHeight="1" x14ac:dyDescent="0.25"/>
    <row r="36" ht="10.5" customHeight="1" x14ac:dyDescent="0.25"/>
    <row r="37" ht="10.5" customHeight="1" x14ac:dyDescent="0.25"/>
    <row r="38" ht="10.5" customHeight="1" x14ac:dyDescent="0.25"/>
    <row r="39" ht="10.5" customHeight="1" x14ac:dyDescent="0.25"/>
    <row r="40" ht="10.5" customHeight="1" x14ac:dyDescent="0.25"/>
    <row r="41" ht="10.5" customHeight="1" x14ac:dyDescent="0.25"/>
    <row r="42" ht="10.5" customHeight="1" x14ac:dyDescent="0.25"/>
    <row r="43" ht="10.5" customHeight="1" x14ac:dyDescent="0.25"/>
    <row r="44" ht="10.5" customHeight="1" x14ac:dyDescent="0.25"/>
    <row r="45" ht="10.5" customHeight="1" x14ac:dyDescent="0.25"/>
    <row r="46" ht="10.5" customHeight="1" x14ac:dyDescent="0.25"/>
    <row r="47" ht="10.5" customHeight="1" x14ac:dyDescent="0.25"/>
    <row r="48" ht="10.5" customHeight="1" x14ac:dyDescent="0.25"/>
    <row r="49" ht="10.5" customHeight="1" x14ac:dyDescent="0.25"/>
    <row r="50" ht="10.5" customHeight="1" x14ac:dyDescent="0.25"/>
    <row r="51" ht="10.5" customHeight="1" x14ac:dyDescent="0.25"/>
    <row r="52" ht="10.5" customHeight="1" x14ac:dyDescent="0.25"/>
    <row r="53" ht="10.5" customHeight="1" x14ac:dyDescent="0.25"/>
    <row r="54" ht="10.5" customHeight="1" x14ac:dyDescent="0.25"/>
  </sheetData>
  <mergeCells count="12">
    <mergeCell ref="K1:Q1"/>
    <mergeCell ref="K8:Q8"/>
    <mergeCell ref="K15:Q15"/>
    <mergeCell ref="B1:H1"/>
    <mergeCell ref="B8:H8"/>
    <mergeCell ref="B15:H15"/>
    <mergeCell ref="A1:A2"/>
    <mergeCell ref="J15:J16"/>
    <mergeCell ref="A15:A16"/>
    <mergeCell ref="J1:J2"/>
    <mergeCell ref="A8:A9"/>
    <mergeCell ref="J8:J9"/>
  </mergeCells>
  <phoneticPr fontId="2" type="noConversion"/>
  <pageMargins left="0.7" right="0.7" top="0.75" bottom="0.75" header="0.3" footer="0.3"/>
  <pageSetup paperSize="9" orientation="portrait" horizontalDpi="1200" verticalDpi="1200" r:id="rId1"/>
  <ignoredErrors>
    <ignoredError sqref="J3 J10 J17 A17 A10 A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2021-11-30T13:04:16Z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